
<file path=[Content_Types].xml><?xml version="1.0" encoding="utf-8"?>
<Types xmlns="http://schemas.openxmlformats.org/package/2006/content-types">
  <Override PartName="/_rels/.rels" ContentType="application/vnd.openxmlformats-package.relationships+xml"/>
  <Override PartName="/docProps/custom.xml" ContentType="application/vnd.openxmlformats-officedocument.custom-properties+xml"/>
  <Override PartName="/docProps/app.xml" ContentType="application/vnd.openxmlformats-officedocument.extended-properties+xml"/>
  <Override PartName="/docProps/core.xml" ContentType="application/vnd.openxmlformats-package.core-properties+xml"/>
  <Override PartName="/xl/_rels/workbook.xml.rels" ContentType="application/vnd.openxmlformats-package.relationships+xml"/>
  <Override PartName="/xl/media/image14.wmf" ContentType="image/x-wmf"/>
  <Override PartName="/xl/media/image13.wmf" ContentType="image/x-wmf"/>
  <Override PartName="/xl/media/image12.wmf" ContentType="image/x-wmf"/>
  <Override PartName="/xl/media/image11.wmf" ContentType="image/x-wmf"/>
  <Override PartName="/xl/media/image1.wmf" ContentType="image/x-wmf"/>
  <Override PartName="/xl/media/image2.wmf" ContentType="image/x-wmf"/>
  <Override PartName="/xl/media/image3.wmf" ContentType="image/x-wmf"/>
  <Override PartName="/xl/media/image4.wmf" ContentType="image/x-wmf"/>
  <Override PartName="/xl/media/image5.wmf" ContentType="image/x-wmf"/>
  <Override PartName="/xl/media/image6.wmf" ContentType="image/x-wmf"/>
  <Override PartName="/xl/media/image7.wmf" ContentType="image/x-wmf"/>
  <Override PartName="/xl/media/image8.wmf" ContentType="image/x-wmf"/>
  <Override PartName="/xl/media/image10.wmf" ContentType="image/x-wmf"/>
  <Override PartName="/xl/media/image9.wmf" ContentType="image/x-wmf"/>
  <Override PartName="/xl/sharedStrings.xml" ContentType="application/vnd.openxmlformats-officedocument.spreadsheetml.sharedStrings+xml"/>
  <Override PartName="/xl/externalLinks/_rels/externalLink5.xml.rels" ContentType="application/vnd.openxmlformats-package.relationships+xml"/>
  <Override PartName="/xl/externalLinks/_rels/externalLink3.xml.rels" ContentType="application/vnd.openxmlformats-package.relationships+xml"/>
  <Override PartName="/xl/externalLinks/_rels/externalLink2.xml.rels" ContentType="application/vnd.openxmlformats-package.relationships+xml"/>
  <Override PartName="/xl/externalLinks/_rels/externalLink1.xml.rels" ContentType="application/vnd.openxmlformats-package.relationships+xml"/>
  <Override PartName="/xl/externalLinks/externalLink5.xml" ContentType="application/vnd.openxmlformats-officedocument.spreadsheetml.externalLink+xml"/>
  <Override PartName="/xl/externalLinks/externalLink3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1.xml" ContentType="application/vnd.openxmlformats-officedocument.spreadsheetml.externalLink+xml"/>
  <Override PartName="/xl/worksheets/sheet8.xml" ContentType="application/vnd.openxmlformats-officedocument.spreadsheetml.worksheet+xml"/>
  <Override PartName="/xl/worksheets/sheet7.xml" ContentType="application/vnd.openxmlformats-officedocument.spreadsheetml.worksheet+xml"/>
  <Override PartName="/xl/worksheets/sheet6.xml" ContentType="application/vnd.openxmlformats-officedocument.spreadsheetml.worksheet+xml"/>
  <Override PartName="/xl/worksheets/sheet5.xml" ContentType="application/vnd.openxmlformats-officedocument.spreadsheetml.worksheet+xml"/>
  <Override PartName="/xl/worksheets/sheet4.xml" ContentType="application/vnd.openxmlformats-officedocument.spreadsheetml.worksheet+xml"/>
  <Override PartName="/xl/worksheets/_rels/sheet8.xml.rels" ContentType="application/vnd.openxmlformats-package.relationships+xml"/>
  <Override PartName="/xl/worksheets/_rels/sheet7.xml.rels" ContentType="application/vnd.openxmlformats-package.relationships+xml"/>
  <Override PartName="/xl/worksheets/_rels/sheet6.xml.rels" ContentType="application/vnd.openxmlformats-package.relationships+xml"/>
  <Override PartName="/xl/worksheets/_rels/sheet5.xml.rels" ContentType="application/vnd.openxmlformats-package.relationships+xml"/>
  <Override PartName="/xl/worksheets/_rels/sheet3.xml.rels" ContentType="application/vnd.openxmlformats-package.relationships+xml"/>
  <Override PartName="/xl/worksheets/_rels/sheet2.xml.rels" ContentType="application/vnd.openxmlformats-package.relationships+xml"/>
  <Override PartName="/xl/worksheets/_rels/sheet1.xml.rels" ContentType="application/vnd.openxmlformats-package.relationships+xml"/>
  <Override PartName="/xl/worksheets/sheet3.xml" ContentType="application/vnd.openxmlformats-officedocument.spreadsheetml.worksheet+xml"/>
  <Override PartName="/xl/worksheets/sheet2.xml" ContentType="application/vnd.openxmlformats-officedocument.spreadsheetml.worksheet+xml"/>
  <Override PartName="/xl/worksheets/sheet1.xml" ContentType="application/vnd.openxmlformats-officedocument.spreadsheetml.worksheet+xml"/>
  <Override PartName="/xl/styles.xml" ContentType="application/vnd.openxmlformats-officedocument.spreadsheetml.styles+xml"/>
  <Override PartName="/xl/drawings/drawing7.xml" ContentType="application/vnd.openxmlformats-officedocument.drawing+xml"/>
  <Override PartName="/xl/drawings/drawing6.xml" ContentType="application/vnd.openxmlformats-officedocument.drawing+xml"/>
  <Override PartName="/xl/drawings/drawing5.xml" ContentType="application/vnd.openxmlformats-officedocument.drawing+xml"/>
  <Override PartName="/xl/drawings/drawing4.xml" ContentType="application/vnd.openxmlformats-officedocument.drawing+xml"/>
  <Override PartName="/xl/drawings/drawing3.xml" ContentType="application/vnd.openxmlformats-officedocument.drawing+xml"/>
  <Override PartName="/xl/drawings/_rels/drawing7.xml.rels" ContentType="application/vnd.openxmlformats-package.relationships+xml"/>
  <Override PartName="/xl/drawings/_rels/drawing6.xml.rels" ContentType="application/vnd.openxmlformats-package.relationships+xml"/>
  <Override PartName="/xl/drawings/_rels/drawing5.xml.rels" ContentType="application/vnd.openxmlformats-package.relationships+xml"/>
  <Override PartName="/xl/drawings/_rels/drawing4.xml.rels" ContentType="application/vnd.openxmlformats-package.relationships+xml"/>
  <Override PartName="/xl/drawings/_rels/drawing3.xml.rels" ContentType="application/vnd.openxmlformats-package.relationships+xml"/>
  <Override PartName="/xl/drawings/_rels/drawing2.xml.rels" ContentType="application/vnd.openxmlformats-package.relationships+xml"/>
  <Override PartName="/xl/drawings/_rels/drawing1.xml.rels" ContentType="application/vnd.openxmlformats-package.relationships+xml"/>
  <Override PartName="/xl/drawings/drawing2.xml" ContentType="application/vnd.openxmlformats-officedocument.drawing+xml"/>
  <Override PartName="/xl/drawings/drawing1.xml" ContentType="application/vnd.openxmlformats-officedocument.drawing+xml"/>
  <Override PartName="/xl/workbook.xml" ContentType="application/vnd.openxmlformats-officedocument.spreadsheetml.sheet.main+xml"/>
</Types>
</file>

<file path=_rels/.rels><?xml version="1.0" encoding="UTF-8"?>
<Relationships xmlns="http://schemas.openxmlformats.org/package/2006/relationships"><Relationship Id="rId1" Type="http://schemas.openxmlformats.org/officeDocument/2006/relationships/officeDocument" Target="xl/workbook.xml"/><Relationship Id="rId2" Type="http://schemas.openxmlformats.org/package/2006/relationships/metadata/core-properties" Target="docProps/core.xml"/><Relationship Id="rId3" Type="http://schemas.openxmlformats.org/officeDocument/2006/relationships/extended-properties" Target="docProps/app.xml"/><Relationship Id="rId4" Type="http://schemas.openxmlformats.org/officeDocument/2006/relationships/custom-properties" Target="docProps/custom.xml"/>
</Relationships>
</file>

<file path=xl/workbook.xml><?xml version="1.0" encoding="utf-8"?>
<workbook xmlns="http://schemas.openxmlformats.org/spreadsheetml/2006/main" xmlns:r="http://schemas.openxmlformats.org/officeDocument/2006/relationships">
  <fileVersion appName="Calc"/>
  <workbookPr backupFile="false" showObjects="all" date1904="false"/>
  <workbookProtection/>
  <bookViews>
    <workbookView showHorizontalScroll="true" showVerticalScroll="true" showSheetTabs="true" xWindow="0" yWindow="0" windowWidth="16384" windowHeight="8192" tabRatio="500" firstSheet="0" activeTab="0"/>
  </bookViews>
  <sheets>
    <sheet name="1 INDIVIDUELS" sheetId="1" state="visible" r:id="rId2"/>
    <sheet name="2  DOUBLES ET DOUBLES MIXTES" sheetId="2" state="visible" r:id="rId3"/>
    <sheet name="3 RENSEIGNEMENTS" sheetId="3" state="visible" r:id="rId4"/>
    <sheet name="XXX1" sheetId="4" state="hidden" r:id="rId5"/>
    <sheet name="XXX2" sheetId="5" state="hidden" r:id="rId6"/>
    <sheet name="XXX3" sheetId="6" state="hidden" r:id="rId7"/>
    <sheet name="XXX5" sheetId="7" state="hidden" r:id="rId8"/>
    <sheet name="XXX4" sheetId="8" state="hidden" r:id="rId9"/>
  </sheets>
  <externalReferences>
    <externalReference r:id="rId10"/>
    <externalReference r:id="rId11"/>
    <externalReference r:id="rId12"/>
    <externalReference r:id="rId13"/>
  </externalReferences>
  <definedNames>
    <definedName function="false" hidden="false" localSheetId="0" name="_xlnm.Print_Area" vbProcedure="false">'1 INDIVIDUELS'!$B$1:$R$64</definedName>
    <definedName function="false" hidden="false" localSheetId="1" name="_xlnm.Print_Area" vbProcedure="false">'2  DOUBLES ET DOUBLES MIXTES'!$A$1:$AD$93</definedName>
    <definedName function="false" hidden="false" localSheetId="2" name="_xlnm.Print_Area" vbProcedure="false">'3 RENSEIGNEMENTS'!$B$1:$V$37</definedName>
    <definedName function="false" hidden="false" localSheetId="3" name="_xlnm.Print_Area" vbProcedure="false">XXX1!$A$1:$M$50</definedName>
    <definedName function="false" hidden="false" localSheetId="4" name="_xlnm.Print_Area" vbProcedure="false">XXX2!$B$1:$U$78</definedName>
    <definedName function="false" hidden="false" localSheetId="5" name="_xlnm.Print_Area" vbProcedure="false">XXX3!$B$34:$J$38</definedName>
    <definedName function="false" hidden="false" localSheetId="7" name="_xlnm.Print_Area" vbProcedure="false">XXX4!$C$1:$Q$52</definedName>
    <definedName function="false" hidden="false" localSheetId="6" name="_xlnm.Print_Area" vbProcedure="false">XXX5!$B$3:$AA$39</definedName>
    <definedName function="false" hidden="false" name="CAT" vbProcedure="false">XXX1!$H$3:$N$35</definedName>
    <definedName function="false" hidden="false" name="DDXX" vbProcedure="false">'2  doubles et doubles mixtes'!#ref!</definedName>
    <definedName function="false" hidden="false" name="EQUIPES" vbProcedure="false">XXX2!$B$8:$J$68</definedName>
    <definedName function="false" hidden="false" name="JEUNES" vbProcedure="false">#REF!,#REF!,#REF!,#REF!,#REF!,#REF!,#REF!</definedName>
    <definedName function="false" hidden="false" name="LT" vbProcedure="false">'1 INDIVIDUELS'!$B$8:$H$61</definedName>
    <definedName function="false" hidden="false" name="ser" vbProcedure="false">XXX1!$I$3:$L$34</definedName>
    <definedName function="false" hidden="false" name="serie" vbProcedure="false">[1]divers!$K$3:$M$28</definedName>
    <definedName function="false" hidden="false" name="series" vbProcedure="false">#REF!</definedName>
    <definedName function="false" hidden="false" name="SIENG" vbProcedure="false">#REF!</definedName>
    <definedName function="false" hidden="false" name="sss" vbProcedure="false">XXX1!$H$3:$M$34</definedName>
    <definedName function="false" hidden="false" name="titres" vbProcedure="false">XXX1!$B$2:$F$37</definedName>
    <definedName function="false" hidden="false" name="_01_01_1940" vbProcedure="false">[1]ENGAGEMTTOUS!$IP$4</definedName>
    <definedName function="false" hidden="false" name="_01_01_1950" vbProcedure="false">[1]ENGAGEMTTOUS!$IP$5</definedName>
    <definedName function="false" hidden="false" name="_01_01_1960" vbProcedure="false">[1]ENGAGEMTTOUS!$IP$6</definedName>
    <definedName function="false" hidden="false" name="_01_01_1970" vbProcedure="false">[1]ENGAGEMTTOUS!$IP$7</definedName>
    <definedName function="false" hidden="false" name="_01_01_1980" vbProcedure="false">[1]ENGAGEMTTOUS!$IP$8</definedName>
    <definedName function="false" hidden="false" name="_01_01_1990" vbProcedure="false">[1]ENGAGEMTTOUS!$IP$9</definedName>
    <definedName function="false" hidden="false" name="_01_01_2000" vbProcedure="false">[1]ENGAGEMTTOUS!$IP$10</definedName>
    <definedName function="false" hidden="false" name="_01_01_2001" vbProcedure="false">[1]ENGAGEMTTOUS!$IP$11</definedName>
    <definedName function="false" hidden="false" localSheetId="0" name="_xlnm.Print_Area" vbProcedure="false">'1 INDIVIDUELS'!$B$1:$R$64</definedName>
    <definedName function="false" hidden="false" localSheetId="1" name="_xlnm.Print_Area" vbProcedure="false">'2  DOUBLES ET DOUBLES MIXTES'!$A$1:$AD$93</definedName>
    <definedName function="false" hidden="false" localSheetId="2" name="_xlnm.Print_Area" vbProcedure="false">'3 RENSEIGNEMENTS'!$B$1:$V$37</definedName>
    <definedName function="false" hidden="false" localSheetId="3" name="_xlnm.Print_Area" vbProcedure="false">XXX1!$A$1:$M$50</definedName>
    <definedName function="false" hidden="false" localSheetId="4" name="LT" vbProcedure="false">XXX2!$B$8:$K$68</definedName>
    <definedName function="false" hidden="false" localSheetId="4" name="_xlnm.Print_Area" vbProcedure="false">XXX2!$B$1:$U$78</definedName>
    <definedName function="false" hidden="false" localSheetId="5" name="cat" vbProcedure="false">'[2]0 divers'!$H$3:$L$34</definedName>
    <definedName function="false" hidden="false" localSheetId="5" name="LT" vbProcedure="false">XXX3!$B$9:$K$58</definedName>
    <definedName function="false" hidden="false" localSheetId="5" name="titres" vbProcedure="false">'[2]0 divers'!$B$2:$F$37</definedName>
    <definedName function="false" hidden="false" localSheetId="5" name="_xlnm.Print_Area" vbProcedure="false">XXX3!$B$34:$J$38</definedName>
    <definedName function="false" hidden="false" localSheetId="6" name="titres" vbProcedure="false">'[2]0 divers'!$B$2:$F$37</definedName>
    <definedName function="false" hidden="false" localSheetId="6" name="_xlnm.Print_Area" vbProcedure="false">XXX5!$B$3:$AA$39</definedName>
    <definedName function="false" hidden="false" localSheetId="7" name="_xlnm.Print_Area" vbProcedure="false">XXX4!$C$1:$Q$52</definedName>
  </definedNames>
  <calcPr iterateCount="100" refMode="A1" iterate="false" iterateDelta="0.0001"/>
  <extLst>
    <ext xmlns:loext="http://schemas.libreoffice.org/" uri="{7626C862-2A13-11E5-B345-FEFF819CDC9F}">
      <loext:extCalcPr stringRefSyntax="ExcelA1"/>
    </ext>
  </extLst>
</workbook>
</file>

<file path=xl/sharedStrings.xml><?xml version="1.0" encoding="utf-8"?>
<sst xmlns="http://schemas.openxmlformats.org/spreadsheetml/2006/main" count="926" uniqueCount="363">
  <si>
    <t xml:space="preserve">Commission Fédérale d'Activité Tennis de table</t>
  </si>
  <si>
    <r>
      <rPr>
        <b val="true"/>
        <sz val="20"/>
        <rFont val="Calibri"/>
        <family val="2"/>
        <charset val="1"/>
      </rPr>
      <t xml:space="preserve">SERIES</t>
    </r>
    <r>
      <rPr>
        <b val="true"/>
        <sz val="24"/>
        <rFont val="Calibri"/>
        <family val="2"/>
        <charset val="1"/>
      </rPr>
      <t xml:space="preserve"> I N D I V I D U E L L E S</t>
    </r>
  </si>
  <si>
    <t xml:space="preserve">Championnats de France FSGT des Jeunes</t>
  </si>
  <si>
    <t xml:space="preserve">TAULE (29)</t>
  </si>
  <si>
    <t xml:space="preserve">CATEGORIES</t>
  </si>
  <si>
    <t xml:space="preserve">DATE </t>
  </si>
  <si>
    <t xml:space="preserve">CAT.</t>
  </si>
  <si>
    <t xml:space="preserve">8 et 9 juin 2019</t>
  </si>
  <si>
    <t xml:space="preserve">EQUIPES</t>
  </si>
  <si>
    <t xml:space="preserve">N°</t>
  </si>
  <si>
    <t xml:space="preserve">né le et avant </t>
  </si>
  <si>
    <t xml:space="preserve">Vétérans 3</t>
  </si>
  <si>
    <t xml:space="preserve">Classement</t>
  </si>
  <si>
    <t xml:space="preserve">né avant le</t>
  </si>
  <si>
    <t xml:space="preserve">Vétérans 2</t>
  </si>
  <si>
    <t xml:space="preserve">dos</t>
  </si>
  <si>
    <t xml:space="preserve">Licence</t>
  </si>
  <si>
    <t xml:space="preserve">Club</t>
  </si>
  <si>
    <t xml:space="preserve">Nom</t>
  </si>
  <si>
    <t xml:space="preserve">Prénom</t>
  </si>
  <si>
    <t xml:space="preserve">Date de naissance</t>
  </si>
  <si>
    <t xml:space="preserve">Sexe</t>
  </si>
  <si>
    <t xml:space="preserve">A</t>
  </si>
  <si>
    <t xml:space="preserve">B</t>
  </si>
  <si>
    <t xml:space="preserve">C</t>
  </si>
  <si>
    <t xml:space="preserve">D</t>
  </si>
  <si>
    <t xml:space="preserve">E</t>
  </si>
  <si>
    <t xml:space="preserve">F</t>
  </si>
  <si>
    <t xml:space="preserve">G</t>
  </si>
  <si>
    <t xml:space="preserve">H</t>
  </si>
  <si>
    <t xml:space="preserve">I</t>
  </si>
  <si>
    <t xml:space="preserve">J</t>
  </si>
  <si>
    <t xml:space="preserve">K</t>
  </si>
  <si>
    <t xml:space="preserve">L</t>
  </si>
  <si>
    <t xml:space="preserve">M</t>
  </si>
  <si>
    <t xml:space="preserve">N</t>
  </si>
  <si>
    <t xml:space="preserve">O</t>
  </si>
  <si>
    <t xml:space="preserve">P</t>
  </si>
  <si>
    <t xml:space="preserve">R</t>
  </si>
  <si>
    <t xml:space="preserve">S</t>
  </si>
  <si>
    <t xml:space="preserve">T</t>
  </si>
  <si>
    <t xml:space="preserve">Vétérans 1</t>
  </si>
  <si>
    <t xml:space="preserve">Sénior</t>
  </si>
  <si>
    <t xml:space="preserve">Junior</t>
  </si>
  <si>
    <t xml:space="preserve">Cadet</t>
  </si>
  <si>
    <t xml:space="preserve">Minime</t>
  </si>
  <si>
    <t xml:space="preserve">Benjamin</t>
  </si>
  <si>
    <t xml:space="preserve">né le et après</t>
  </si>
  <si>
    <t xml:space="preserve">Poussin</t>
  </si>
  <si>
    <t xml:space="preserve">Commission/club</t>
  </si>
  <si>
    <t xml:space="preserve">ENGAGEMENTS</t>
  </si>
  <si>
    <t xml:space="preserve">Feuille 1</t>
  </si>
  <si>
    <t xml:space="preserve">Seniors</t>
  </si>
  <si>
    <t xml:space="preserve">Juniors</t>
  </si>
  <si>
    <t xml:space="preserve">Cadets</t>
  </si>
  <si>
    <t xml:space="preserve">Minimes</t>
  </si>
  <si>
    <t xml:space="preserve">Benjamins</t>
  </si>
  <si>
    <t xml:space="preserve">Poussins</t>
  </si>
  <si>
    <t xml:space="preserve">BREST</t>
  </si>
  <si>
    <t xml:space="preserve">7 et 8 juin 2014</t>
  </si>
  <si>
    <t xml:space="preserve">DOUBLES</t>
  </si>
  <si>
    <t xml:space="preserve">DOUBLES MIXTES</t>
  </si>
  <si>
    <t xml:space="preserve">NOM</t>
  </si>
  <si>
    <t xml:space="preserve">PRENOM</t>
  </si>
  <si>
    <t xml:space="preserve">CLT</t>
  </si>
  <si>
    <t xml:space="preserve">CLUB</t>
  </si>
  <si>
    <t xml:space="preserve">TOTAUX</t>
  </si>
  <si>
    <t xml:space="preserve">JF</t>
  </si>
  <si>
    <t xml:space="preserve">JG</t>
  </si>
  <si>
    <t xml:space="preserve">CF</t>
  </si>
  <si>
    <t xml:space="preserve">CG</t>
  </si>
  <si>
    <t xml:space="preserve">MF</t>
  </si>
  <si>
    <t xml:space="preserve">MG</t>
  </si>
  <si>
    <t xml:space="preserve">BF</t>
  </si>
  <si>
    <t xml:space="preserve">BG</t>
  </si>
  <si>
    <t xml:space="preserve">PF</t>
  </si>
  <si>
    <t xml:space="preserve">PG</t>
  </si>
  <si>
    <t xml:space="preserve">N° EQUIPES</t>
  </si>
  <si>
    <t xml:space="preserve">Q</t>
  </si>
  <si>
    <t xml:space="preserve">U</t>
  </si>
  <si>
    <t xml:space="preserve">V</t>
  </si>
  <si>
    <t xml:space="preserve">W</t>
  </si>
  <si>
    <t xml:space="preserve">X</t>
  </si>
  <si>
    <t xml:space="preserve">Y</t>
  </si>
  <si>
    <t xml:space="preserve">Feuille 2</t>
  </si>
  <si>
    <t xml:space="preserve">Gymnase</t>
  </si>
  <si>
    <t xml:space="preserve">Salle Stereden</t>
  </si>
  <si>
    <t xml:space="preserve">RECAPITULATIF</t>
  </si>
  <si>
    <t xml:space="preserve">Adresse</t>
  </si>
  <si>
    <t xml:space="preserve">14 rue du terrain des sports</t>
  </si>
  <si>
    <t xml:space="preserve">Séries et Catégories</t>
  </si>
  <si>
    <t xml:space="preserve">29670 TAULE</t>
  </si>
  <si>
    <t xml:space="preserve">INDIVIDUELS</t>
  </si>
  <si>
    <t xml:space="preserve">Doubles MIXTES</t>
  </si>
  <si>
    <t xml:space="preserve">JUNIORS FILLES</t>
  </si>
  <si>
    <t xml:space="preserve">DOUBLES JUNIORS FILLES</t>
  </si>
  <si>
    <t xml:space="preserve">JUNIORS</t>
  </si>
  <si>
    <t xml:space="preserve">JUNIORS GARCONS</t>
  </si>
  <si>
    <t xml:space="preserve">DOUBLES JUNIORS GARCONS</t>
  </si>
  <si>
    <t xml:space="preserve">CADETS</t>
  </si>
  <si>
    <t xml:space="preserve">JA</t>
  </si>
  <si>
    <t xml:space="preserve">Pierre PERON</t>
  </si>
  <si>
    <t xml:space="preserve">CADETTES</t>
  </si>
  <si>
    <t xml:space="preserve">DOUBLES CADETTES</t>
  </si>
  <si>
    <t xml:space="preserve">MINIMES</t>
  </si>
  <si>
    <t xml:space="preserve">Adresses</t>
  </si>
  <si>
    <t xml:space="preserve">4 Place du Bourg</t>
  </si>
  <si>
    <t xml:space="preserve">DOUBLES CADETS</t>
  </si>
  <si>
    <t xml:space="preserve">BENJAMINS</t>
  </si>
  <si>
    <t xml:space="preserve">29252 PLOUEZOCH</t>
  </si>
  <si>
    <t xml:space="preserve">MINIMES FILLES</t>
  </si>
  <si>
    <t xml:space="preserve">DOUBLES MINIMES FILLES</t>
  </si>
  <si>
    <t xml:space="preserve">POUSSINS</t>
  </si>
  <si>
    <t xml:space="preserve">Tél.</t>
  </si>
  <si>
    <t xml:space="preserve">02 98 67 22 90</t>
  </si>
  <si>
    <t xml:space="preserve">MINIMES GARCONS</t>
  </si>
  <si>
    <t xml:space="preserve">DOUBLES MINIMES GARCONS</t>
  </si>
  <si>
    <t xml:space="preserve">Portable</t>
  </si>
  <si>
    <t xml:space="preserve">06 07 26 90 31</t>
  </si>
  <si>
    <t xml:space="preserve">BENJAMINES</t>
  </si>
  <si>
    <t xml:space="preserve">DOUBLES BENJAMINES</t>
  </si>
  <si>
    <t xml:space="preserve">@</t>
  </si>
  <si>
    <t xml:space="preserve">peronpierre29252@gmail.com</t>
  </si>
  <si>
    <t xml:space="preserve">DOUBLES BENJAMINS</t>
  </si>
  <si>
    <t xml:space="preserve">POUSSINES</t>
  </si>
  <si>
    <t xml:space="preserve">DOUBLES POUSSINES</t>
  </si>
  <si>
    <t xml:space="preserve">Autres JA</t>
  </si>
  <si>
    <t xml:space="preserve">Christine ROMPEL, Katel SCHIER et un assistant local</t>
  </si>
  <si>
    <t xml:space="preserve">DOUBLES POUSSINS</t>
  </si>
  <si>
    <t xml:space="preserve">I   M   P   O   R   T   A   N   T</t>
  </si>
  <si>
    <t xml:space="preserve">Dossier à envoyer au Juge-arbitre avant le :</t>
  </si>
  <si>
    <t xml:space="preserve">Nombre d'engagements</t>
  </si>
  <si>
    <t xml:space="preserve">x</t>
  </si>
  <si>
    <t xml:space="preserve">€</t>
  </si>
  <si>
    <t xml:space="preserve">RESPECTEZ LES DATES D'ENGAGEMENTS, RESPECTEZ LES JUGES-ARBITRES. DONNEZ LEUR LES MOYENS DE PREPARER L'EPREUVE DANS LES MEILLEURES CONDITIONS !</t>
  </si>
  <si>
    <t xml:space="preserve">Libeller le chèque à l'ordre de la FSGT</t>
  </si>
  <si>
    <t xml:space="preserve">COMMISSION</t>
  </si>
  <si>
    <t xml:space="preserve"> Numéro</t>
  </si>
  <si>
    <t xml:space="preserve">d' affiliation à la  FSGT</t>
  </si>
  <si>
    <t xml:space="preserve">BALLES</t>
  </si>
  <si>
    <t xml:space="preserve">BALLES PLASTIQUES BLANCHES</t>
  </si>
  <si>
    <t xml:space="preserve">COORDONNEES</t>
  </si>
  <si>
    <t xml:space="preserve">Nom:</t>
  </si>
  <si>
    <t xml:space="preserve">Adresse:</t>
  </si>
  <si>
    <t xml:space="preserve">CORRESPONDANT</t>
  </si>
  <si>
    <t xml:space="preserve">Ville</t>
  </si>
  <si>
    <t xml:space="preserve">Courriel :</t>
  </si>
  <si>
    <t xml:space="preserve">Fax :</t>
  </si>
  <si>
    <t xml:space="preserve">Feuille 3</t>
  </si>
  <si>
    <t xml:space="preserve">a</t>
  </si>
  <si>
    <t xml:space="preserve">b</t>
  </si>
  <si>
    <t xml:space="preserve">c</t>
  </si>
  <si>
    <t xml:space="preserve">d</t>
  </si>
  <si>
    <t xml:space="preserve">e</t>
  </si>
  <si>
    <t xml:space="preserve">f</t>
  </si>
  <si>
    <t xml:space="preserve">g</t>
  </si>
  <si>
    <t xml:space="preserve">h</t>
  </si>
  <si>
    <t xml:space="preserve">i</t>
  </si>
  <si>
    <t xml:space="preserve">j</t>
  </si>
  <si>
    <t xml:space="preserve">k</t>
  </si>
  <si>
    <t xml:space="preserve">l</t>
  </si>
  <si>
    <t xml:space="preserve">m</t>
  </si>
  <si>
    <t xml:space="preserve">n</t>
  </si>
  <si>
    <t xml:space="preserve">o</t>
  </si>
  <si>
    <t xml:space="preserve">p</t>
  </si>
  <si>
    <t xml:space="preserve">q</t>
  </si>
  <si>
    <t xml:space="preserve">r</t>
  </si>
  <si>
    <t xml:space="preserve">s</t>
  </si>
  <si>
    <t xml:space="preserve">t</t>
  </si>
  <si>
    <t xml:space="preserve">u</t>
  </si>
  <si>
    <t xml:space="preserve">v</t>
  </si>
  <si>
    <t xml:space="preserve">w</t>
  </si>
  <si>
    <t xml:space="preserve">y</t>
  </si>
  <si>
    <t xml:space="preserve">z</t>
  </si>
  <si>
    <t xml:space="preserve">aa</t>
  </si>
  <si>
    <t xml:space="preserve">ab</t>
  </si>
  <si>
    <t xml:space="preserve">listes</t>
  </si>
  <si>
    <t xml:space="preserve">TITRES</t>
  </si>
  <si>
    <t xml:space="preserve">prix de la </t>
  </si>
  <si>
    <t xml:space="preserve">sss/cat</t>
  </si>
  <si>
    <t xml:space="preserve">ser</t>
  </si>
  <si>
    <t xml:space="preserve">categories</t>
  </si>
  <si>
    <t xml:space="preserve">M/F</t>
  </si>
  <si>
    <t xml:space="preserve">FFFD</t>
  </si>
  <si>
    <t xml:space="preserve">COMMISSION  SPORTIVE FEDERALE DE TENNIS DE TABLE</t>
  </si>
  <si>
    <t xml:space="preserve">CHAMPIONNATS FEDERAUX JEUNES</t>
  </si>
  <si>
    <t xml:space="preserve">TITRE</t>
  </si>
  <si>
    <t xml:space="preserve"> série ind</t>
  </si>
  <si>
    <t xml:space="preserve">COMMISSION  SPORTIVE FEDERALE </t>
  </si>
  <si>
    <t xml:space="preserve">CHAMPIONNATS FEDERAUX  Non classés - 5ème &amp; 4ème série</t>
  </si>
  <si>
    <t xml:space="preserve">TOURNOI   1</t>
  </si>
  <si>
    <t xml:space="preserve">DEP SENIORS</t>
  </si>
  <si>
    <t xml:space="preserve">DEP JEUNES</t>
  </si>
  <si>
    <t xml:space="preserve">REG JEUNES</t>
  </si>
  <si>
    <t xml:space="preserve">federaux nc à Ttes</t>
  </si>
  <si>
    <t xml:space="preserve">COMMISSION   DEPARTEMENTALE</t>
  </si>
  <si>
    <t xml:space="preserve">CHAMPIONNATS FEDERAUX 3ème &amp; Ttes séries  et Equipes</t>
  </si>
  <si>
    <t xml:space="preserve">TTES CAT.</t>
  </si>
  <si>
    <t xml:space="preserve">Dames NC</t>
  </si>
  <si>
    <t xml:space="preserve">COMMISSION   REGIONALE</t>
  </si>
  <si>
    <t xml:space="preserve">CHAMPIONNATS DEPARTEMENTAUX JEUNES</t>
  </si>
  <si>
    <t xml:space="preserve">lieu et date</t>
  </si>
  <si>
    <t xml:space="preserve">40 &amp; Plus</t>
  </si>
  <si>
    <t xml:space="preserve">&amp;</t>
  </si>
  <si>
    <t xml:space="preserve">plus</t>
  </si>
  <si>
    <t xml:space="preserve">Mess NC</t>
  </si>
  <si>
    <t xml:space="preserve">CHAMPIONNATS REGIONAUX JEUNES</t>
  </si>
  <si>
    <t xml:space="preserve">equipes dames</t>
  </si>
  <si>
    <t xml:space="preserve">45 &amp; 50</t>
  </si>
  <si>
    <t xml:space="preserve">Dames 5s</t>
  </si>
  <si>
    <t xml:space="preserve">CHAMPIONNATS DEPARTEMENTAUX SENIORS</t>
  </si>
  <si>
    <t xml:space="preserve">EPREUVES</t>
  </si>
  <si>
    <t xml:space="preserve">JEUNES</t>
  </si>
  <si>
    <t xml:space="preserve">55 &amp; 60</t>
  </si>
  <si>
    <t xml:space="preserve">Mess 5s</t>
  </si>
  <si>
    <t xml:space="preserve">FGFD</t>
  </si>
  <si>
    <t xml:space="preserve">CHAMPIONNATS REGIONAUX SENIORS</t>
  </si>
  <si>
    <t xml:space="preserve">65 &amp; 70</t>
  </si>
  <si>
    <t xml:space="preserve">Dames 4s</t>
  </si>
  <si>
    <t xml:space="preserve">TOURNOI</t>
  </si>
  <si>
    <t xml:space="preserve">75 &amp; 80</t>
  </si>
  <si>
    <t xml:space="preserve">Mess 4s</t>
  </si>
  <si>
    <t xml:space="preserve">TENNIS de TABLE F.S.G.T.</t>
  </si>
  <si>
    <t xml:space="preserve">equipes messieurs</t>
  </si>
  <si>
    <t xml:space="preserve">85 &amp; 90</t>
  </si>
  <si>
    <t xml:space="preserve">Dames 3s</t>
  </si>
  <si>
    <t xml:space="preserve">Epreuve " ALAIN LUGARDON"</t>
  </si>
  <si>
    <t xml:space="preserve">Mess.NC</t>
  </si>
  <si>
    <t xml:space="preserve">Mess</t>
  </si>
  <si>
    <t xml:space="preserve">Mess 3s</t>
  </si>
  <si>
    <t xml:space="preserve">CHAMPIONNATS DEPARTEMENTAUX ADULTES</t>
  </si>
  <si>
    <t xml:space="preserve">Dames</t>
  </si>
  <si>
    <t xml:space="preserve">Ttes</t>
  </si>
  <si>
    <t xml:space="preserve">CHAMPIONNATS REGIONAUX ADULTES</t>
  </si>
  <si>
    <t xml:space="preserve">Dames Clas</t>
  </si>
  <si>
    <t xml:space="preserve">Début de la compétition</t>
  </si>
  <si>
    <t xml:space="preserve">Vétérans</t>
  </si>
  <si>
    <t xml:space="preserve">Vet</t>
  </si>
  <si>
    <t xml:space="preserve">DO Dames NC</t>
  </si>
  <si>
    <t xml:space="preserve">DO</t>
  </si>
  <si>
    <t xml:space="preserve">NC</t>
  </si>
  <si>
    <t xml:space="preserve">Doubles Juniors Filles</t>
  </si>
  <si>
    <t xml:space="preserve">Do</t>
  </si>
  <si>
    <t xml:space="preserve">Equipes Juniors Filles</t>
  </si>
  <si>
    <t xml:space="preserve">Eq</t>
  </si>
  <si>
    <t xml:space="preserve">DERNIER DELAI</t>
  </si>
  <si>
    <t xml:space="preserve">Juniors filles</t>
  </si>
  <si>
    <t xml:space="preserve">DO Mess NC</t>
  </si>
  <si>
    <t xml:space="preserve">Doubles Juniors Garçons</t>
  </si>
  <si>
    <t xml:space="preserve">Equipes Juniors Garçons</t>
  </si>
  <si>
    <t xml:space="preserve">Juniors Garçons</t>
  </si>
  <si>
    <t xml:space="preserve">DX  NC</t>
  </si>
  <si>
    <t xml:space="preserve">DX</t>
  </si>
  <si>
    <t xml:space="preserve">Doubles Cadettes</t>
  </si>
  <si>
    <t xml:space="preserve">Equipes Cadettes</t>
  </si>
  <si>
    <t xml:space="preserve">DO Dames 5s</t>
  </si>
  <si>
    <t xml:space="preserve">5s</t>
  </si>
  <si>
    <t xml:space="preserve">adresse de la compétition</t>
  </si>
  <si>
    <t xml:space="preserve">Minimes filles</t>
  </si>
  <si>
    <t xml:space="preserve">Doubles Cadets</t>
  </si>
  <si>
    <t xml:space="preserve">Equipes Cadets</t>
  </si>
  <si>
    <t xml:space="preserve">DO Mess 5s</t>
  </si>
  <si>
    <t xml:space="preserve">ville</t>
  </si>
  <si>
    <t xml:space="preserve">Minimes Garçons</t>
  </si>
  <si>
    <t xml:space="preserve">Doubles Minimes Filles</t>
  </si>
  <si>
    <t xml:space="preserve">Equipes Minimes Filles</t>
  </si>
  <si>
    <t xml:space="preserve">DO Dames 4s</t>
  </si>
  <si>
    <t xml:space="preserve">4s</t>
  </si>
  <si>
    <t xml:space="preserve">tél</t>
  </si>
  <si>
    <t xml:space="preserve">Doubles Dames</t>
  </si>
  <si>
    <t xml:space="preserve">DX 5s</t>
  </si>
  <si>
    <t xml:space="preserve">Doubles Minimes Garçons</t>
  </si>
  <si>
    <t xml:space="preserve">Equipes Minimes Garçons</t>
  </si>
  <si>
    <t xml:space="preserve">DO Mess 4s</t>
  </si>
  <si>
    <t xml:space="preserve">correspondant</t>
  </si>
  <si>
    <t xml:space="preserve">Doubles Mess.</t>
  </si>
  <si>
    <t xml:space="preserve">Doubles Benjamines</t>
  </si>
  <si>
    <t xml:space="preserve">Equipes Benjamines</t>
  </si>
  <si>
    <t xml:space="preserve">DO Dames 3s</t>
  </si>
  <si>
    <t xml:space="preserve">3s-ttes</t>
  </si>
  <si>
    <t xml:space="preserve">nom prenom</t>
  </si>
  <si>
    <t xml:space="preserve">Doubles Jeunes</t>
  </si>
  <si>
    <t xml:space="preserve">Doubles Benjamins</t>
  </si>
  <si>
    <t xml:space="preserve">Equipes Benjamins</t>
  </si>
  <si>
    <t xml:space="preserve">DO Mess 3s-ttes</t>
  </si>
  <si>
    <t xml:space="preserve">adresse</t>
  </si>
  <si>
    <t xml:space="preserve">DX 4s</t>
  </si>
  <si>
    <t xml:space="preserve">Doubles Poussines</t>
  </si>
  <si>
    <t xml:space="preserve">Equipes Poussines</t>
  </si>
  <si>
    <t xml:space="preserve">Doubles Poussins</t>
  </si>
  <si>
    <t xml:space="preserve">Equipes Poussins</t>
  </si>
  <si>
    <t xml:space="preserve">tel / port / fax / @</t>
  </si>
  <si>
    <t xml:space="preserve">DO Mess 3s</t>
  </si>
  <si>
    <t xml:space="preserve">DX Juniors</t>
  </si>
  <si>
    <t xml:space="preserve">juge arbitre</t>
  </si>
  <si>
    <t xml:space="preserve">DX 3s</t>
  </si>
  <si>
    <t xml:space="preserve">ttes</t>
  </si>
  <si>
    <t xml:space="preserve">DX Cadets</t>
  </si>
  <si>
    <t xml:space="preserve">DX 3s-ttes</t>
  </si>
  <si>
    <t xml:space="preserve">DX Minimes</t>
  </si>
  <si>
    <t xml:space="preserve">DX Benjamins</t>
  </si>
  <si>
    <t xml:space="preserve">DX Poussins</t>
  </si>
  <si>
    <t xml:space="preserve">JA - adjoint</t>
  </si>
  <si>
    <t xml:space="preserve">Commission</t>
  </si>
  <si>
    <t xml:space="preserve"> Clubs</t>
  </si>
  <si>
    <t xml:space="preserve"> N° D'AFFILIATION</t>
  </si>
  <si>
    <t xml:space="preserve">SAISONS</t>
  </si>
  <si>
    <t xml:space="preserve">ANNEE</t>
  </si>
  <si>
    <t xml:space="preserve">2006   2007</t>
  </si>
  <si>
    <t xml:space="preserve">AVANT</t>
  </si>
  <si>
    <t xml:space="preserve">XX</t>
  </si>
  <si>
    <t xml:space="preserve">xx</t>
  </si>
  <si>
    <t xml:space="preserve">LIC</t>
  </si>
  <si>
    <t xml:space="preserve">DOS</t>
  </si>
  <si>
    <t xml:space="preserve">D de Nais.</t>
  </si>
  <si>
    <t xml:space="preserve">cat</t>
  </si>
  <si>
    <t xml:space="preserve">Surcl</t>
  </si>
  <si>
    <r>
      <rPr>
        <b val="true"/>
        <sz val="20"/>
        <rFont val="Times New Roman"/>
        <family val="1"/>
        <charset val="1"/>
      </rPr>
      <t xml:space="preserve">SERIES</t>
    </r>
    <r>
      <rPr>
        <b val="true"/>
        <sz val="24"/>
        <rFont val="Times New Roman"/>
        <family val="1"/>
        <charset val="1"/>
      </rPr>
      <t xml:space="preserve"> I N D I V I D U E LLE S</t>
    </r>
  </si>
  <si>
    <t xml:space="preserve">cat.</t>
  </si>
  <si>
    <t xml:space="preserve">INSCRIPTION  des joueurs(es) "NUMEROTE"   1,+ numéro  ( exp:1,520)</t>
  </si>
  <si>
    <t xml:space="preserve">ENGAGEMENTS EQ DAMES</t>
  </si>
  <si>
    <t xml:space="preserve">ENGAGEMENTS EQ MESS</t>
  </si>
  <si>
    <t xml:space="preserve">Commission </t>
  </si>
  <si>
    <t xml:space="preserve">Libeller le chèque à l'odre de  "  FSGT   CFA     Tennis de Table   "   </t>
  </si>
  <si>
    <t xml:space="preserve">feuille 2    EQUIPES</t>
  </si>
  <si>
    <t xml:space="preserve">EQ - DO</t>
  </si>
  <si>
    <t xml:space="preserve">DAMES</t>
  </si>
  <si>
    <t xml:space="preserve">Messieurs</t>
  </si>
  <si>
    <t xml:space="preserve">MESSIEURS</t>
  </si>
  <si>
    <t xml:space="preserve">Juge- Arbitre</t>
  </si>
  <si>
    <t xml:space="preserve">Tél:</t>
  </si>
  <si>
    <t xml:space="preserve">Port:</t>
  </si>
  <si>
    <t xml:space="preserve">Fax:</t>
  </si>
  <si>
    <t xml:space="preserve">JA Adjoints</t>
  </si>
  <si>
    <t xml:space="preserve">Dossier à envoyer au Juge - Arbitre avant le:</t>
  </si>
  <si>
    <t xml:space="preserve">TT</t>
  </si>
  <si>
    <t xml:space="preserve">les feuilles d' engagements</t>
  </si>
  <si>
    <t xml:space="preserve">Libeller le chèque à l'ordre de  "  FSGT   CFA     Tennis de Table   "   </t>
  </si>
  <si>
    <t xml:space="preserve">Eng.  Eq FEM</t>
  </si>
  <si>
    <t xml:space="preserve">le chèque pour frais d'engagements</t>
  </si>
  <si>
    <t xml:space="preserve">Eng.  Eq MESS</t>
  </si>
  <si>
    <t xml:space="preserve">Début de la</t>
  </si>
  <si>
    <t xml:space="preserve">Compétition</t>
  </si>
  <si>
    <t xml:space="preserve">(</t>
  </si>
  <si>
    <t xml:space="preserve">Port :</t>
  </si>
  <si>
    <t xml:space="preserve">feuille 3     EQUIPES</t>
  </si>
  <si>
    <t xml:space="preserve"> DOUBLES  -  EQUIPES(jeunes)   -   MIXTES</t>
  </si>
  <si>
    <t xml:space="preserve">Catégories</t>
  </si>
  <si>
    <t xml:space="preserve">club 2ème JOUEUR</t>
  </si>
  <si>
    <t xml:space="preserve">club différent</t>
  </si>
  <si>
    <t xml:space="preserve">N° Dossard</t>
  </si>
  <si>
    <r>
      <rPr>
        <b val="true"/>
        <sz val="18"/>
        <rFont val="Times New Roman"/>
        <family val="1"/>
        <charset val="1"/>
      </rPr>
      <t xml:space="preserve">joueur   </t>
    </r>
    <r>
      <rPr>
        <b val="true"/>
        <sz val="20"/>
        <rFont val="Times New Roman"/>
        <family val="1"/>
        <charset val="1"/>
      </rPr>
      <t xml:space="preserve">A</t>
    </r>
    <r>
      <rPr>
        <b val="true"/>
        <sz val="18"/>
        <rFont val="Times New Roman"/>
        <family val="1"/>
        <charset val="1"/>
      </rPr>
      <t xml:space="preserve"> </t>
    </r>
  </si>
  <si>
    <r>
      <rPr>
        <b val="true"/>
        <sz val="18"/>
        <rFont val="Times New Roman"/>
        <family val="1"/>
        <charset val="1"/>
      </rPr>
      <t xml:space="preserve">joueur   </t>
    </r>
    <r>
      <rPr>
        <b val="true"/>
        <sz val="20"/>
        <rFont val="Times New Roman"/>
        <family val="1"/>
        <charset val="1"/>
      </rPr>
      <t xml:space="preserve">B </t>
    </r>
  </si>
  <si>
    <t xml:space="preserve">N°  J1</t>
  </si>
  <si>
    <t xml:space="preserve">N°  J2</t>
  </si>
  <si>
    <t xml:space="preserve">nbs</t>
  </si>
  <si>
    <t xml:space="preserve">SERIE</t>
  </si>
  <si>
    <t xml:space="preserve">CATEGORIE</t>
  </si>
  <si>
    <t xml:space="preserve">nombres d'EQUIPES ou</t>
  </si>
  <si>
    <t xml:space="preserve">nombres de DOUBLES</t>
  </si>
  <si>
    <t xml:space="preserve">commisission</t>
  </si>
  <si>
    <t xml:space="preserve">nombres d'équipes MIXTES</t>
  </si>
  <si>
    <r>
      <rPr>
        <sz val="14"/>
        <rFont val="Arial"/>
        <family val="2"/>
        <charset val="1"/>
      </rPr>
      <t xml:space="preserve">feuille </t>
    </r>
    <r>
      <rPr>
        <b val="true"/>
        <sz val="14"/>
        <rFont val="Arial"/>
        <family val="2"/>
        <charset val="1"/>
      </rPr>
      <t xml:space="preserve">3</t>
    </r>
  </si>
</sst>
</file>

<file path=xl/styles.xml><?xml version="1.0" encoding="utf-8"?>
<styleSheet xmlns="http://schemas.openxmlformats.org/spreadsheetml/2006/main">
  <numFmts count="15">
    <numFmt numFmtId="164" formatCode="General"/>
    <numFmt numFmtId="165" formatCode="_-* #,##0.00\ [$€-1]_-;\-* #,##0.00\ [$€-1]_-;_-* \-??\ [$€-1]_-"/>
    <numFmt numFmtId="166" formatCode="_-* #,##0.00\ _F_-;\-* #,##0.00\ _F_-;_-* \-??\ _F_-;_-@_-"/>
    <numFmt numFmtId="167" formatCode="D/M"/>
    <numFmt numFmtId="168" formatCode="DD/MM/YYYY"/>
    <numFmt numFmtId="169" formatCode="DD/MM/YY"/>
    <numFmt numFmtId="170" formatCode="0.000"/>
    <numFmt numFmtId="171" formatCode="D\ MMMM\ YYYY"/>
    <numFmt numFmtId="172" formatCode="0"/>
    <numFmt numFmtId="173" formatCode="0#\ ##\ ##\ ##\ ##"/>
    <numFmt numFmtId="174" formatCode="DD\ MMMM\ YYYY"/>
    <numFmt numFmtId="175" formatCode="_-* #,##0\ _F_-;\-* #,##0\ _F_-;_-* \-??\ _F_-;_-@_-"/>
    <numFmt numFmtId="176" formatCode="DD\-MMM\-YY"/>
    <numFmt numFmtId="177" formatCode="DD\-MM"/>
    <numFmt numFmtId="178" formatCode="_-* #,##0.00\ [$€-1]_-;\-* #,##0.00\ [$€-1]_-;_-* \-??\ [$€-1]_-;_-@_-"/>
  </numFmts>
  <fonts count="104">
    <font>
      <sz val="10"/>
      <name val="Arial"/>
      <family val="0"/>
      <charset val="1"/>
    </font>
    <font>
      <sz val="10"/>
      <name val="Arial"/>
      <family val="0"/>
    </font>
    <font>
      <sz val="10"/>
      <name val="Arial"/>
      <family val="0"/>
    </font>
    <font>
      <sz val="10"/>
      <name val="Arial"/>
      <family val="0"/>
    </font>
    <font>
      <sz val="10"/>
      <name val="MS Sans Serif"/>
      <family val="0"/>
      <charset val="1"/>
    </font>
    <font>
      <sz val="10"/>
      <name val="Calibri"/>
      <family val="2"/>
      <charset val="1"/>
    </font>
    <font>
      <b val="true"/>
      <sz val="10"/>
      <color rgb="FFFFFFFF"/>
      <name val="Calibri"/>
      <family val="2"/>
      <charset val="1"/>
    </font>
    <font>
      <b val="true"/>
      <sz val="20"/>
      <name val="Calibri"/>
      <family val="2"/>
      <charset val="1"/>
    </font>
    <font>
      <b val="true"/>
      <sz val="24"/>
      <name val="Calibri"/>
      <family val="2"/>
      <charset val="1"/>
    </font>
    <font>
      <b val="true"/>
      <sz val="16"/>
      <name val="Calibri"/>
      <family val="2"/>
      <charset val="1"/>
    </font>
    <font>
      <b val="true"/>
      <sz val="16"/>
      <color rgb="FFFF0000"/>
      <name val="Calibri"/>
      <family val="2"/>
      <charset val="1"/>
    </font>
    <font>
      <b val="true"/>
      <sz val="14"/>
      <name val="Calibri"/>
      <family val="2"/>
      <charset val="1"/>
    </font>
    <font>
      <b val="true"/>
      <sz val="10"/>
      <name val="Calibri"/>
      <family val="2"/>
      <charset val="1"/>
    </font>
    <font>
      <b val="true"/>
      <sz val="12"/>
      <name val="Calibri"/>
      <family val="2"/>
      <charset val="1"/>
    </font>
    <font>
      <b val="true"/>
      <sz val="18"/>
      <name val="Calibri"/>
      <family val="2"/>
      <charset val="1"/>
    </font>
    <font>
      <b val="true"/>
      <i val="true"/>
      <sz val="12"/>
      <name val="Calibri"/>
      <family val="2"/>
      <charset val="1"/>
    </font>
    <font>
      <sz val="8"/>
      <name val="Calibri"/>
      <family val="2"/>
      <charset val="1"/>
    </font>
    <font>
      <b val="true"/>
      <sz val="10"/>
      <color rgb="FFFF0000"/>
      <name val="Calibri"/>
      <family val="2"/>
      <charset val="1"/>
    </font>
    <font>
      <b val="true"/>
      <sz val="14"/>
      <color rgb="FFFFFFFF"/>
      <name val="Calibri"/>
      <family val="2"/>
      <charset val="1"/>
    </font>
    <font>
      <sz val="18"/>
      <name val="Calibri"/>
      <family val="2"/>
      <charset val="1"/>
    </font>
    <font>
      <sz val="14"/>
      <name val="Calibri"/>
      <family val="2"/>
      <charset val="1"/>
    </font>
    <font>
      <sz val="10"/>
      <color rgb="FFFFFFFF"/>
      <name val="Calibri"/>
      <family val="2"/>
      <charset val="1"/>
    </font>
    <font>
      <b val="true"/>
      <sz val="48"/>
      <color rgb="FF000080"/>
      <name val="Calibri"/>
      <family val="2"/>
      <charset val="1"/>
    </font>
    <font>
      <sz val="10"/>
      <name val="Times New Roman"/>
      <family val="1"/>
      <charset val="1"/>
    </font>
    <font>
      <sz val="18"/>
      <color rgb="FFFFFFFF"/>
      <name val="Calibri"/>
      <family val="2"/>
      <charset val="1"/>
    </font>
    <font>
      <b val="true"/>
      <i val="true"/>
      <sz val="14"/>
      <name val="Calibri"/>
      <family val="2"/>
      <charset val="1"/>
    </font>
    <font>
      <sz val="16"/>
      <name val="Calibri"/>
      <family val="2"/>
      <charset val="1"/>
    </font>
    <font>
      <sz val="20"/>
      <name val="Calibri"/>
      <family val="2"/>
      <charset val="1"/>
    </font>
    <font>
      <b val="true"/>
      <sz val="22"/>
      <name val="Calibri"/>
      <family val="2"/>
      <charset val="1"/>
    </font>
    <font>
      <b val="true"/>
      <sz val="24"/>
      <color rgb="FFFF0000"/>
      <name val="Times New Roman"/>
      <family val="1"/>
      <charset val="1"/>
    </font>
    <font>
      <b val="true"/>
      <sz val="26"/>
      <color rgb="FFFF0000"/>
      <name val="Times New Roman"/>
      <family val="1"/>
      <charset val="1"/>
    </font>
    <font>
      <b val="true"/>
      <sz val="18"/>
      <color rgb="FFFF0000"/>
      <name val="Times New Roman"/>
      <family val="1"/>
      <charset val="1"/>
    </font>
    <font>
      <b val="true"/>
      <sz val="14"/>
      <color rgb="FFFF0000"/>
      <name val="Times New Roman"/>
      <family val="1"/>
      <charset val="1"/>
    </font>
    <font>
      <sz val="10"/>
      <color rgb="FFFF0000"/>
      <name val="Times New Roman"/>
      <family val="1"/>
      <charset val="1"/>
    </font>
    <font>
      <b val="true"/>
      <sz val="20"/>
      <name val="Times New Roman"/>
      <family val="1"/>
      <charset val="1"/>
    </font>
    <font>
      <b val="true"/>
      <sz val="24"/>
      <name val="Times New Roman"/>
      <family val="1"/>
      <charset val="1"/>
    </font>
    <font>
      <b val="true"/>
      <sz val="48"/>
      <color rgb="FF000080"/>
      <name val="Times New Roman"/>
      <family val="1"/>
      <charset val="1"/>
    </font>
    <font>
      <b val="true"/>
      <sz val="36"/>
      <name val="Calibri"/>
      <family val="2"/>
      <charset val="1"/>
    </font>
    <font>
      <b val="true"/>
      <sz val="48"/>
      <name val="Calibri"/>
      <family val="2"/>
      <charset val="1"/>
    </font>
    <font>
      <sz val="24"/>
      <name val="Calibri"/>
      <family val="2"/>
      <charset val="1"/>
    </font>
    <font>
      <sz val="12"/>
      <color rgb="FFFFFFFF"/>
      <name val="Calibri"/>
      <family val="2"/>
      <charset val="1"/>
    </font>
    <font>
      <sz val="12"/>
      <name val="Calibri"/>
      <family val="2"/>
      <charset val="1"/>
    </font>
    <font>
      <sz val="20"/>
      <color rgb="FF000000"/>
      <name val="Arial"/>
      <family val="2"/>
      <charset val="1"/>
    </font>
    <font>
      <u val="single"/>
      <sz val="10"/>
      <color rgb="FF0000FF"/>
      <name val="Arial"/>
      <family val="2"/>
      <charset val="1"/>
    </font>
    <font>
      <sz val="16"/>
      <color rgb="FF000000"/>
      <name val="Calibri"/>
      <family val="2"/>
      <charset val="1"/>
    </font>
    <font>
      <b val="true"/>
      <sz val="26"/>
      <name val="Calibri"/>
      <family val="2"/>
      <charset val="1"/>
    </font>
    <font>
      <b val="true"/>
      <sz val="28"/>
      <name val="Calibri"/>
      <family val="2"/>
      <charset val="1"/>
    </font>
    <font>
      <b val="true"/>
      <i val="true"/>
      <sz val="16"/>
      <name val="Calibri"/>
      <family val="2"/>
      <charset val="1"/>
    </font>
    <font>
      <b val="true"/>
      <i val="true"/>
      <sz val="20"/>
      <name val="Calibri"/>
      <family val="2"/>
      <charset val="1"/>
    </font>
    <font>
      <b val="true"/>
      <i val="true"/>
      <sz val="24"/>
      <name val="Calibri"/>
      <family val="2"/>
      <charset val="1"/>
    </font>
    <font>
      <sz val="10"/>
      <color rgb="FFFF0000"/>
      <name val="Calibri"/>
      <family val="2"/>
      <charset val="1"/>
    </font>
    <font>
      <i val="true"/>
      <sz val="12"/>
      <name val="Arial"/>
      <family val="2"/>
      <charset val="1"/>
    </font>
    <font>
      <sz val="10"/>
      <name val="Arial"/>
      <family val="2"/>
      <charset val="1"/>
    </font>
    <font>
      <b val="true"/>
      <sz val="24"/>
      <name val="Arial"/>
      <family val="2"/>
      <charset val="1"/>
    </font>
    <font>
      <b val="true"/>
      <sz val="22"/>
      <name val="Arial"/>
      <family val="2"/>
      <charset val="1"/>
    </font>
    <font>
      <b val="true"/>
      <sz val="20"/>
      <name val="Arial"/>
      <family val="2"/>
      <charset val="1"/>
    </font>
    <font>
      <b val="true"/>
      <sz val="12"/>
      <name val="Times New Roman"/>
      <family val="1"/>
      <charset val="1"/>
    </font>
    <font>
      <b val="true"/>
      <sz val="12"/>
      <name val="Arial Black"/>
      <family val="2"/>
      <charset val="1"/>
    </font>
    <font>
      <b val="true"/>
      <sz val="10"/>
      <name val="Arial"/>
      <family val="2"/>
      <charset val="1"/>
    </font>
    <font>
      <sz val="10"/>
      <color rgb="FFFF0000"/>
      <name val="Arial"/>
      <family val="2"/>
      <charset val="1"/>
    </font>
    <font>
      <i val="true"/>
      <sz val="12"/>
      <name val="Arial Black"/>
      <family val="2"/>
      <charset val="1"/>
    </font>
    <font>
      <b val="true"/>
      <i val="true"/>
      <sz val="14"/>
      <name val="Arial Black"/>
      <family val="2"/>
      <charset val="1"/>
    </font>
    <font>
      <sz val="12"/>
      <name val="Times New Roman"/>
      <family val="1"/>
      <charset val="1"/>
    </font>
    <font>
      <b val="true"/>
      <sz val="16"/>
      <name val="Arial"/>
      <family val="2"/>
      <charset val="1"/>
    </font>
    <font>
      <b val="true"/>
      <sz val="10"/>
      <name val="Times New Roman"/>
      <family val="1"/>
      <charset val="1"/>
    </font>
    <font>
      <b val="true"/>
      <sz val="16"/>
      <color rgb="FFFF0000"/>
      <name val="Arial"/>
      <family val="2"/>
      <charset val="1"/>
    </font>
    <font>
      <sz val="16"/>
      <name val="Arial"/>
      <family val="2"/>
      <charset val="1"/>
    </font>
    <font>
      <b val="true"/>
      <sz val="10"/>
      <color rgb="FFFF0000"/>
      <name val="Times New Roman"/>
      <family val="1"/>
      <charset val="1"/>
    </font>
    <font>
      <b val="true"/>
      <sz val="10"/>
      <color rgb="FFFF0000"/>
      <name val="Arial"/>
      <family val="2"/>
      <charset val="1"/>
    </font>
    <font>
      <sz val="12"/>
      <name val="Arial"/>
      <family val="2"/>
      <charset val="1"/>
    </font>
    <font>
      <b val="true"/>
      <u val="single"/>
      <sz val="12"/>
      <name val="Arial Black"/>
      <family val="2"/>
      <charset val="1"/>
    </font>
    <font>
      <sz val="12"/>
      <name val="Arial Black"/>
      <family val="2"/>
      <charset val="1"/>
    </font>
    <font>
      <b val="true"/>
      <sz val="10"/>
      <color rgb="FFFFFFFF"/>
      <name val="Arial"/>
      <family val="2"/>
      <charset val="1"/>
    </font>
    <font>
      <b val="true"/>
      <sz val="14"/>
      <name val="Times New Roman"/>
      <family val="1"/>
      <charset val="1"/>
    </font>
    <font>
      <b val="true"/>
      <sz val="10"/>
      <color rgb="FFFFFFFF"/>
      <name val="Times New Roman"/>
      <family val="1"/>
      <charset val="1"/>
    </font>
    <font>
      <b val="true"/>
      <sz val="16"/>
      <name val="Times New Roman"/>
      <family val="1"/>
      <charset val="1"/>
    </font>
    <font>
      <b val="true"/>
      <sz val="16"/>
      <color rgb="FFFF0000"/>
      <name val="Times New Roman"/>
      <family val="1"/>
      <charset val="1"/>
    </font>
    <font>
      <b val="true"/>
      <sz val="18"/>
      <name val="Times New Roman"/>
      <family val="1"/>
      <charset val="1"/>
    </font>
    <font>
      <sz val="8"/>
      <name val="Times New Roman"/>
      <family val="1"/>
      <charset val="1"/>
    </font>
    <font>
      <b val="true"/>
      <sz val="14"/>
      <color rgb="FF0000FF"/>
      <name val="Times New Roman"/>
      <family val="1"/>
      <charset val="1"/>
    </font>
    <font>
      <b val="true"/>
      <sz val="8"/>
      <name val="Times New Roman"/>
      <family val="1"/>
      <charset val="1"/>
    </font>
    <font>
      <sz val="18"/>
      <name val="Times New Roman"/>
      <family val="1"/>
      <charset val="1"/>
    </font>
    <font>
      <sz val="14"/>
      <name val="Arial"/>
      <family val="2"/>
      <charset val="1"/>
    </font>
    <font>
      <sz val="14"/>
      <name val="Times New Roman"/>
      <family val="1"/>
      <charset val="1"/>
    </font>
    <font>
      <sz val="10"/>
      <color rgb="FFFFFFFF"/>
      <name val="Times New Roman"/>
      <family val="1"/>
      <charset val="1"/>
    </font>
    <font>
      <b val="true"/>
      <sz val="20"/>
      <name val="Wingdings"/>
      <family val="0"/>
      <charset val="2"/>
    </font>
    <font>
      <b val="true"/>
      <sz val="14"/>
      <name val="Arial"/>
      <family val="2"/>
      <charset val="1"/>
    </font>
    <font>
      <b val="true"/>
      <sz val="16"/>
      <color rgb="FFFFFFFF"/>
      <name val="Times New Roman"/>
      <family val="1"/>
      <charset val="1"/>
    </font>
    <font>
      <b val="true"/>
      <sz val="10"/>
      <color rgb="FF0000FF"/>
      <name val="Times New Roman"/>
      <family val="1"/>
      <charset val="1"/>
    </font>
    <font>
      <b val="true"/>
      <sz val="12"/>
      <color rgb="FFFF0000"/>
      <name val="Times New Roman"/>
      <family val="1"/>
      <charset val="1"/>
    </font>
    <font>
      <b val="true"/>
      <sz val="22"/>
      <name val="Times New Roman"/>
      <family val="1"/>
      <charset val="1"/>
    </font>
    <font>
      <b val="true"/>
      <sz val="26"/>
      <name val="Times New Roman"/>
      <family val="1"/>
      <charset val="1"/>
    </font>
    <font>
      <b val="true"/>
      <i val="true"/>
      <sz val="12"/>
      <name val="Times New Roman"/>
      <family val="1"/>
      <charset val="1"/>
    </font>
    <font>
      <b val="true"/>
      <sz val="36"/>
      <name val="Times New Roman"/>
      <family val="1"/>
      <charset val="1"/>
    </font>
    <font>
      <b val="true"/>
      <sz val="48"/>
      <name val="Times New Roman"/>
      <family val="1"/>
      <charset val="1"/>
    </font>
    <font>
      <sz val="20"/>
      <name val="Times New Roman"/>
      <family val="1"/>
      <charset val="1"/>
    </font>
    <font>
      <b val="true"/>
      <sz val="28"/>
      <name val="Times New Roman"/>
      <family val="1"/>
      <charset val="1"/>
    </font>
    <font>
      <sz val="16"/>
      <name val="Times New Roman"/>
      <family val="1"/>
      <charset val="1"/>
    </font>
    <font>
      <b val="true"/>
      <i val="true"/>
      <sz val="16"/>
      <name val="Arial"/>
      <family val="2"/>
      <charset val="1"/>
    </font>
    <font>
      <b val="true"/>
      <i val="true"/>
      <sz val="20"/>
      <name val="Times New Roman"/>
      <family val="1"/>
      <charset val="1"/>
    </font>
    <font>
      <b val="true"/>
      <i val="true"/>
      <sz val="24"/>
      <name val="Times New Roman"/>
      <family val="1"/>
      <charset val="1"/>
    </font>
    <font>
      <b val="true"/>
      <sz val="18"/>
      <name val="Wingdings"/>
      <family val="0"/>
      <charset val="2"/>
    </font>
    <font>
      <b val="true"/>
      <sz val="18"/>
      <color rgb="FFFFFFFF"/>
      <name val="Times New Roman"/>
      <family val="1"/>
      <charset val="1"/>
    </font>
    <font>
      <b val="true"/>
      <sz val="16"/>
      <color rgb="FF000080"/>
      <name val="Times New Roman"/>
      <family val="1"/>
      <charset val="1"/>
    </font>
  </fonts>
  <fills count="11">
    <fill>
      <patternFill patternType="none"/>
    </fill>
    <fill>
      <patternFill patternType="gray125"/>
    </fill>
    <fill>
      <patternFill patternType="solid">
        <fgColor rgb="FFFFFF00"/>
        <bgColor rgb="FFFFFF00"/>
      </patternFill>
    </fill>
    <fill>
      <patternFill patternType="solid">
        <fgColor rgb="FFFFCC00"/>
        <bgColor rgb="FFFFFF00"/>
      </patternFill>
    </fill>
    <fill>
      <patternFill patternType="solid">
        <fgColor rgb="FFC0C0C0"/>
        <bgColor rgb="FFBFBFBF"/>
      </patternFill>
    </fill>
    <fill>
      <patternFill patternType="solid">
        <fgColor rgb="FFBFBFBF"/>
        <bgColor rgb="FFC0C0C0"/>
      </patternFill>
    </fill>
    <fill>
      <patternFill patternType="solid">
        <fgColor rgb="FF969696"/>
        <bgColor rgb="FF808080"/>
      </patternFill>
    </fill>
    <fill>
      <patternFill patternType="solid">
        <fgColor rgb="FFFFFFFF"/>
        <bgColor rgb="FFFFFFCC"/>
      </patternFill>
    </fill>
    <fill>
      <patternFill patternType="solid">
        <fgColor rgb="FF00FF00"/>
        <bgColor rgb="FF33CCCC"/>
      </patternFill>
    </fill>
    <fill>
      <patternFill patternType="solid">
        <fgColor rgb="FF00FFFF"/>
        <bgColor rgb="FF00FFFF"/>
      </patternFill>
    </fill>
    <fill>
      <patternFill patternType="solid">
        <fgColor rgb="FFCCFFFF"/>
        <bgColor rgb="FFCCFFFF"/>
      </patternFill>
    </fill>
  </fills>
  <borders count="83">
    <border diagonalUp="false" diagonalDown="false">
      <left/>
      <right/>
      <top/>
      <bottom/>
      <diagonal/>
    </border>
    <border diagonalUp="false" diagonalDown="false">
      <left style="medium"/>
      <right style="medium"/>
      <top style="medium"/>
      <bottom style="medium"/>
      <diagonal/>
    </border>
    <border diagonalUp="false" diagonalDown="false">
      <left/>
      <right style="medium"/>
      <top/>
      <bottom/>
      <diagonal/>
    </border>
    <border diagonalUp="false" diagonalDown="false">
      <left style="medium"/>
      <right style="medium"/>
      <top style="medium"/>
      <bottom style="thin"/>
      <diagonal/>
    </border>
    <border diagonalUp="false" diagonalDown="false">
      <left style="medium"/>
      <right/>
      <top style="medium"/>
      <bottom style="thin"/>
      <diagonal/>
    </border>
    <border diagonalUp="false" diagonalDown="false">
      <left style="medium"/>
      <right/>
      <top style="medium"/>
      <bottom style="medium"/>
      <diagonal/>
    </border>
    <border diagonalUp="false" diagonalDown="false">
      <left/>
      <right/>
      <top style="medium"/>
      <bottom/>
      <diagonal/>
    </border>
    <border diagonalUp="false" diagonalDown="false">
      <left/>
      <right style="medium"/>
      <top style="medium"/>
      <bottom style="medium"/>
      <diagonal/>
    </border>
    <border diagonalUp="false" diagonalDown="false">
      <left style="medium"/>
      <right/>
      <top/>
      <bottom/>
      <diagonal/>
    </border>
    <border diagonalUp="false" diagonalDown="false">
      <left style="medium"/>
      <right style="thin"/>
      <top/>
      <bottom/>
      <diagonal/>
    </border>
    <border diagonalUp="false" diagonalDown="false">
      <left style="medium"/>
      <right style="thin"/>
      <top/>
      <bottom style="medium"/>
      <diagonal/>
    </border>
    <border diagonalUp="false" diagonalDown="false">
      <left style="medium"/>
      <right style="medium"/>
      <top/>
      <bottom style="medium"/>
      <diagonal/>
    </border>
    <border diagonalUp="false" diagonalDown="false">
      <left style="medium"/>
      <right style="thin"/>
      <top style="thin"/>
      <bottom/>
      <diagonal/>
    </border>
    <border diagonalUp="false" diagonalDown="false">
      <left style="medium"/>
      <right/>
      <top style="thin"/>
      <bottom style="medium"/>
      <diagonal/>
    </border>
    <border diagonalUp="false" diagonalDown="false">
      <left style="medium"/>
      <right style="medium"/>
      <top style="medium"/>
      <bottom/>
      <diagonal/>
    </border>
    <border diagonalUp="false" diagonalDown="false">
      <left style="medium"/>
      <right style="thin"/>
      <top style="medium"/>
      <bottom style="medium"/>
      <diagonal/>
    </border>
    <border diagonalUp="false" diagonalDown="false">
      <left style="thin"/>
      <right style="medium"/>
      <top style="medium"/>
      <bottom style="medium"/>
      <diagonal/>
    </border>
    <border diagonalUp="false" diagonalDown="false">
      <left style="thin"/>
      <right/>
      <top style="medium"/>
      <bottom style="medium"/>
      <diagonal/>
    </border>
    <border diagonalUp="false" diagonalDown="false">
      <left style="medium"/>
      <right style="medium"/>
      <top/>
      <bottom/>
      <diagonal/>
    </border>
    <border diagonalUp="false" diagonalDown="false">
      <left style="thin"/>
      <right style="thin"/>
      <top style="medium"/>
      <bottom style="medium"/>
      <diagonal/>
    </border>
    <border diagonalUp="false" diagonalDown="false">
      <left/>
      <right/>
      <top style="medium"/>
      <bottom style="medium"/>
      <diagonal/>
    </border>
    <border diagonalUp="false" diagonalDown="false">
      <left/>
      <right style="thin"/>
      <top style="medium"/>
      <bottom style="medium"/>
      <diagonal/>
    </border>
    <border diagonalUp="false" diagonalDown="false">
      <left style="medium"/>
      <right style="thin"/>
      <top/>
      <bottom style="thin"/>
      <diagonal/>
    </border>
    <border diagonalUp="false" diagonalDown="false">
      <left/>
      <right style="thin"/>
      <top/>
      <bottom style="thin"/>
      <diagonal/>
    </border>
    <border diagonalUp="false" diagonalDown="false">
      <left/>
      <right style="medium"/>
      <top/>
      <bottom style="thin"/>
      <diagonal/>
    </border>
    <border diagonalUp="false" diagonalDown="false">
      <left style="medium"/>
      <right style="thin"/>
      <top style="medium"/>
      <bottom style="thin"/>
      <diagonal/>
    </border>
    <border diagonalUp="false" diagonalDown="false">
      <left/>
      <right style="medium"/>
      <top style="medium"/>
      <bottom style="thin"/>
      <diagonal/>
    </border>
    <border diagonalUp="false" diagonalDown="false">
      <left style="thin"/>
      <right style="thin"/>
      <top style="thin"/>
      <bottom style="thin"/>
      <diagonal/>
    </border>
    <border diagonalUp="false" diagonalDown="false">
      <left/>
      <right style="thin"/>
      <top/>
      <bottom style="medium"/>
      <diagonal/>
    </border>
    <border diagonalUp="false" diagonalDown="false">
      <left/>
      <right style="medium"/>
      <top/>
      <bottom style="medium"/>
      <diagonal/>
    </border>
    <border diagonalUp="false" diagonalDown="false">
      <left style="medium"/>
      <right style="thin"/>
      <top style="medium"/>
      <bottom/>
      <diagonal/>
    </border>
    <border diagonalUp="false" diagonalDown="false">
      <left style="thin"/>
      <right style="medium"/>
      <top style="medium"/>
      <bottom/>
      <diagonal/>
    </border>
    <border diagonalUp="false" diagonalDown="false">
      <left style="thin"/>
      <right style="medium"/>
      <top/>
      <bottom style="medium"/>
      <diagonal/>
    </border>
    <border diagonalUp="false" diagonalDown="false">
      <left/>
      <right style="thin"/>
      <top/>
      <bottom/>
      <diagonal/>
    </border>
    <border diagonalUp="false" diagonalDown="false">
      <left style="medium"/>
      <right/>
      <top style="medium"/>
      <bottom/>
      <diagonal/>
    </border>
    <border diagonalUp="false" diagonalDown="false">
      <left/>
      <right style="medium"/>
      <top style="medium"/>
      <bottom/>
      <diagonal/>
    </border>
    <border diagonalUp="false" diagonalDown="false">
      <left style="medium"/>
      <right/>
      <top/>
      <bottom style="medium"/>
      <diagonal/>
    </border>
    <border diagonalUp="false" diagonalDown="false">
      <left/>
      <right/>
      <top/>
      <bottom style="medium"/>
      <diagonal/>
    </border>
    <border diagonalUp="false" diagonalDown="false">
      <left style="thin"/>
      <right style="thin"/>
      <top style="medium"/>
      <bottom style="thin"/>
      <diagonal/>
    </border>
    <border diagonalUp="false" diagonalDown="false">
      <left style="thin"/>
      <right style="thin"/>
      <top style="thin"/>
      <bottom style="medium"/>
      <diagonal/>
    </border>
    <border diagonalUp="false" diagonalDown="false">
      <left style="thin"/>
      <right style="thin"/>
      <top/>
      <bottom style="medium"/>
      <diagonal/>
    </border>
    <border diagonalUp="false" diagonalDown="false">
      <left style="thin"/>
      <right style="thin"/>
      <top/>
      <bottom style="thin"/>
      <diagonal/>
    </border>
    <border diagonalUp="false" diagonalDown="false">
      <left style="thin"/>
      <right/>
      <top/>
      <bottom style="medium"/>
      <diagonal/>
    </border>
    <border diagonalUp="false" diagonalDown="false">
      <left style="thin"/>
      <right style="thin"/>
      <top style="medium"/>
      <bottom/>
      <diagonal/>
    </border>
    <border diagonalUp="false" diagonalDown="false">
      <left style="thin"/>
      <right/>
      <top style="medium"/>
      <bottom/>
      <diagonal/>
    </border>
    <border diagonalUp="false" diagonalDown="false">
      <left style="thin"/>
      <right style="thin"/>
      <top style="thin"/>
      <bottom/>
      <diagonal/>
    </border>
    <border diagonalUp="false" diagonalDown="false">
      <left style="medium"/>
      <right style="medium"/>
      <top/>
      <bottom style="thin"/>
      <diagonal/>
    </border>
    <border diagonalUp="false" diagonalDown="false">
      <left style="thin"/>
      <right style="medium"/>
      <top/>
      <bottom style="thin"/>
      <diagonal/>
    </border>
    <border diagonalUp="false" diagonalDown="false">
      <left style="thin"/>
      <right/>
      <top style="thin"/>
      <bottom/>
      <diagonal/>
    </border>
    <border diagonalUp="false" diagonalDown="false">
      <left style="thin"/>
      <right/>
      <top style="thin"/>
      <bottom style="thin"/>
      <diagonal/>
    </border>
    <border diagonalUp="false" diagonalDown="false">
      <left style="thin"/>
      <right style="thin"/>
      <top/>
      <bottom/>
      <diagonal/>
    </border>
    <border diagonalUp="false" diagonalDown="false">
      <left/>
      <right style="thin"/>
      <top style="thin"/>
      <bottom style="thin"/>
      <diagonal/>
    </border>
    <border diagonalUp="false" diagonalDown="false">
      <left/>
      <right/>
      <top/>
      <bottom style="thin"/>
      <diagonal/>
    </border>
    <border diagonalUp="false" diagonalDown="false">
      <left style="thin"/>
      <right style="medium"/>
      <top/>
      <bottom/>
      <diagonal/>
    </border>
    <border diagonalUp="false" diagonalDown="false">
      <left style="medium"/>
      <right style="medium"/>
      <top style="thin"/>
      <bottom style="medium"/>
      <diagonal/>
    </border>
    <border diagonalUp="false" diagonalDown="false">
      <left/>
      <right style="medium"/>
      <top style="medium"/>
      <bottom style="hair"/>
      <diagonal/>
    </border>
    <border diagonalUp="false" diagonalDown="false">
      <left/>
      <right style="medium"/>
      <top style="hair"/>
      <bottom style="hair"/>
      <diagonal/>
    </border>
    <border diagonalUp="false" diagonalDown="false">
      <left/>
      <right/>
      <top/>
      <bottom style="hair"/>
      <diagonal/>
    </border>
    <border diagonalUp="false" diagonalDown="false">
      <left/>
      <right style="medium"/>
      <top/>
      <bottom style="hair"/>
      <diagonal/>
    </border>
    <border diagonalUp="false" diagonalDown="false">
      <left style="thin"/>
      <right/>
      <top/>
      <bottom/>
      <diagonal/>
    </border>
    <border diagonalUp="false" diagonalDown="false">
      <left style="thin"/>
      <right/>
      <top/>
      <bottom style="thin"/>
      <diagonal/>
    </border>
    <border diagonalUp="false" diagonalDown="false">
      <left/>
      <right/>
      <top style="medium"/>
      <bottom style="thin"/>
      <diagonal/>
    </border>
    <border diagonalUp="false" diagonalDown="false">
      <left/>
      <right/>
      <top style="thin"/>
      <bottom/>
      <diagonal/>
    </border>
    <border diagonalUp="false" diagonalDown="false">
      <left/>
      <right/>
      <top style="thin"/>
      <bottom style="medium"/>
      <diagonal/>
    </border>
    <border diagonalUp="false" diagonalDown="false">
      <left style="thin"/>
      <right style="medium"/>
      <top style="medium"/>
      <bottom style="thin"/>
      <diagonal/>
    </border>
    <border diagonalUp="false" diagonalDown="false">
      <left/>
      <right style="thin"/>
      <top style="medium"/>
      <bottom style="thin"/>
      <diagonal/>
    </border>
    <border diagonalUp="false" diagonalDown="false">
      <left style="medium"/>
      <right/>
      <top style="thin"/>
      <bottom style="thin"/>
      <diagonal/>
    </border>
    <border diagonalUp="false" diagonalDown="false">
      <left style="medium"/>
      <right style="thin"/>
      <top style="thin"/>
      <bottom style="thin"/>
      <diagonal/>
    </border>
    <border diagonalUp="false" diagonalDown="false">
      <left style="thin"/>
      <right style="medium"/>
      <top style="thin"/>
      <bottom style="thin"/>
      <diagonal/>
    </border>
    <border diagonalUp="false" diagonalDown="false">
      <left/>
      <right style="medium"/>
      <top style="thin"/>
      <bottom style="thin"/>
      <diagonal/>
    </border>
    <border diagonalUp="false" diagonalDown="false">
      <left style="medium"/>
      <right style="thin"/>
      <top style="thin"/>
      <bottom style="medium"/>
      <diagonal/>
    </border>
    <border diagonalUp="false" diagonalDown="false">
      <left style="thin"/>
      <right style="medium"/>
      <top style="thin"/>
      <bottom style="medium"/>
      <diagonal/>
    </border>
    <border diagonalUp="false" diagonalDown="false">
      <left/>
      <right style="medium"/>
      <top style="thin"/>
      <bottom style="medium"/>
      <diagonal/>
    </border>
    <border diagonalUp="false" diagonalDown="false">
      <left/>
      <right style="thin"/>
      <top style="thin"/>
      <bottom style="medium"/>
      <diagonal/>
    </border>
    <border diagonalUp="false" diagonalDown="false">
      <left style="thin"/>
      <right style="medium"/>
      <top style="thin"/>
      <bottom/>
      <diagonal/>
    </border>
    <border diagonalUp="false" diagonalDown="false">
      <left/>
      <right style="thin"/>
      <top style="thin"/>
      <bottom/>
      <diagonal/>
    </border>
    <border diagonalUp="false" diagonalDown="false">
      <left style="double"/>
      <right style="thin"/>
      <top style="double"/>
      <bottom style="double"/>
      <diagonal/>
    </border>
    <border diagonalUp="false" diagonalDown="false">
      <left style="thin"/>
      <right style="double"/>
      <top style="double"/>
      <bottom style="double"/>
      <diagonal/>
    </border>
    <border diagonalUp="false" diagonalDown="false">
      <left style="medium"/>
      <right style="thin"/>
      <top style="double"/>
      <bottom style="thin"/>
      <diagonal/>
    </border>
    <border diagonalUp="false" diagonalDown="false">
      <left style="thin"/>
      <right style="medium"/>
      <top style="double"/>
      <bottom/>
      <diagonal/>
    </border>
    <border diagonalUp="false" diagonalDown="false">
      <left/>
      <right/>
      <top style="hair"/>
      <bottom style="hair"/>
      <diagonal/>
    </border>
    <border diagonalUp="false" diagonalDown="false">
      <left/>
      <right style="medium"/>
      <top style="hair"/>
      <bottom/>
      <diagonal/>
    </border>
    <border diagonalUp="false" diagonalDown="false">
      <left/>
      <right style="medium"/>
      <top style="hair"/>
      <bottom style="medium"/>
      <diagonal/>
    </border>
  </borders>
  <cellStyleXfs count="25">
    <xf numFmtId="164" fontId="0" fillId="0" border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0" fontId="1" fillId="0" borderId="0" applyFont="true" applyBorder="false" applyAlignment="false" applyProtection="false"/>
    <xf numFmtId="0" fontId="1" fillId="0" borderId="0" applyFont="true" applyBorder="false" applyAlignment="false" applyProtection="false"/>
    <xf numFmtId="0" fontId="2" fillId="0" borderId="0" applyFont="true" applyBorder="false" applyAlignment="false" applyProtection="false"/>
    <xf numFmtId="0" fontId="2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43" fontId="1" fillId="0" borderId="0" applyFont="true" applyBorder="false" applyAlignment="false" applyProtection="false"/>
    <xf numFmtId="41" fontId="1" fillId="0" borderId="0" applyFont="true" applyBorder="false" applyAlignment="false" applyProtection="false"/>
    <xf numFmtId="44" fontId="1" fillId="0" borderId="0" applyFont="true" applyBorder="false" applyAlignment="false" applyProtection="false"/>
    <xf numFmtId="42" fontId="1" fillId="0" borderId="0" applyFont="true" applyBorder="false" applyAlignment="false" applyProtection="false"/>
    <xf numFmtId="9" fontId="1" fillId="0" borderId="0" applyFont="true" applyBorder="false" applyAlignment="false" applyProtection="false"/>
    <xf numFmtId="164" fontId="43" fillId="0" borderId="0" applyFont="true" applyBorder="false" applyAlignment="true" applyProtection="false">
      <alignment horizontal="general" vertical="bottom" textRotation="0" wrapText="false" indent="0" shrinkToFit="false"/>
    </xf>
    <xf numFmtId="165" fontId="0" fillId="0" borderId="0" applyFont="true" applyBorder="false" applyAlignment="true" applyProtection="false">
      <alignment horizontal="general" vertical="bottom" textRotation="0" wrapText="false" indent="0" shrinkToFit="false"/>
    </xf>
    <xf numFmtId="166" fontId="0" fillId="0" borderId="0" applyFont="true" applyBorder="false" applyAlignment="true" applyProtection="false">
      <alignment horizontal="general" vertical="bottom" textRotation="0" wrapText="false" indent="0" shrinkToFit="false"/>
    </xf>
    <xf numFmtId="164" fontId="4" fillId="0" border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4" fontId="4" fillId="0" borderId="0" applyFont="true" applyBorder="true" applyAlignment="true" applyProtection="true">
      <alignment horizontal="general" vertical="bottom" textRotation="0" wrapText="false" indent="0" shrinkToFit="false"/>
      <protection locked="true" hidden="false"/>
    </xf>
  </cellStyleXfs>
  <cellXfs count="833">
    <xf numFmtId="164" fontId="0" fillId="0" borderId="0" xfId="0" applyFont="false" applyBorder="false" applyAlignment="false" applyProtection="false">
      <alignment horizontal="general" vertical="bottom" textRotation="0" wrapText="false" indent="0" shrinkToFit="false"/>
      <protection locked="true" hidden="false"/>
    </xf>
    <xf numFmtId="164" fontId="5" fillId="0" borderId="0" xfId="0" applyFont="true" applyBorder="false" applyAlignment="false" applyProtection="false">
      <alignment horizontal="general" vertical="bottom" textRotation="0" wrapText="false" indent="0" shrinkToFit="false"/>
      <protection locked="true" hidden="false"/>
    </xf>
    <xf numFmtId="164" fontId="6" fillId="0" borderId="0" xfId="0" applyFont="true" applyBorder="false" applyAlignment="true" applyProtection="false">
      <alignment horizontal="center" vertical="bottom" textRotation="0" wrapText="false" indent="0" shrinkToFit="false"/>
      <protection locked="true" hidden="false"/>
    </xf>
    <xf numFmtId="164" fontId="7" fillId="0" borderId="0" xfId="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4" fontId="7" fillId="0" borderId="1" xfId="0" applyFont="true" applyBorder="true" applyAlignment="true" applyProtection="false">
      <alignment horizontal="center" vertical="center" textRotation="0" wrapText="false" indent="0" shrinkToFit="true"/>
      <protection locked="true" hidden="false"/>
    </xf>
    <xf numFmtId="164" fontId="9" fillId="0" borderId="0" xfId="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4" fontId="10" fillId="0" borderId="0" xfId="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4" fontId="10" fillId="0" borderId="0" xfId="0" applyFont="true" applyBorder="false" applyAlignment="true" applyProtection="false">
      <alignment horizontal="center" vertical="bottom" textRotation="0" wrapText="false" indent="0" shrinkToFit="false"/>
      <protection locked="true" hidden="false"/>
    </xf>
    <xf numFmtId="164" fontId="7" fillId="0" borderId="2" xfId="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4" fontId="5" fillId="0" borderId="0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11" fillId="0" borderId="1" xfId="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7" fontId="12" fillId="0" borderId="1" xfId="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4" fontId="13" fillId="0" borderId="1" xfId="24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4" fontId="12" fillId="0" borderId="3" xfId="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4" fontId="12" fillId="0" borderId="4" xfId="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4" fontId="14" fillId="0" borderId="5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4" fontId="5" fillId="0" borderId="6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14" fillId="0" borderId="7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4" fontId="5" fillId="0" borderId="8" xfId="24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5" fillId="0" borderId="2" xfId="24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15" fillId="0" borderId="9" xfId="0" applyFont="true" applyBorder="true" applyAlignment="true" applyProtection="false">
      <alignment horizontal="center" vertical="center" textRotation="0" wrapText="true" indent="0" shrinkToFit="false"/>
      <protection locked="true" hidden="false"/>
    </xf>
    <xf numFmtId="164" fontId="15" fillId="0" borderId="10" xfId="0" applyFont="true" applyBorder="true" applyAlignment="true" applyProtection="false">
      <alignment horizontal="center" vertical="center" textRotation="0" wrapText="true" indent="0" shrinkToFit="false"/>
      <protection locked="true" hidden="false"/>
    </xf>
    <xf numFmtId="164" fontId="15" fillId="0" borderId="11" xfId="0" applyFont="true" applyBorder="true" applyAlignment="true" applyProtection="false">
      <alignment horizontal="center" vertical="center" textRotation="0" wrapText="true" indent="0" shrinkToFit="false"/>
      <protection locked="true" hidden="false"/>
    </xf>
    <xf numFmtId="164" fontId="16" fillId="0" borderId="12" xfId="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4" fontId="16" fillId="0" borderId="13" xfId="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4" fontId="12" fillId="0" borderId="14" xfId="24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8" fontId="12" fillId="0" borderId="1" xfId="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4" fontId="12" fillId="0" borderId="2" xfId="24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4" fontId="17" fillId="2" borderId="0" xfId="0" applyFont="true" applyBorder="false" applyAlignment="true" applyProtection="false">
      <alignment horizontal="center" vertical="bottom" textRotation="0" wrapText="false" indent="0" shrinkToFit="false"/>
      <protection locked="true" hidden="false"/>
    </xf>
    <xf numFmtId="164" fontId="11" fillId="0" borderId="0" xfId="0" applyFont="true" applyBorder="false" applyAlignment="true" applyProtection="false">
      <alignment horizontal="center" vertical="bottom" textRotation="0" wrapText="false" indent="0" shrinkToFit="false"/>
      <protection locked="true" hidden="false"/>
    </xf>
    <xf numFmtId="164" fontId="16" fillId="0" borderId="15" xfId="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4" fontId="16" fillId="0" borderId="16" xfId="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4" fontId="16" fillId="0" borderId="17" xfId="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4" fontId="12" fillId="0" borderId="18" xfId="24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4" fontId="18" fillId="0" borderId="0" xfId="0" applyFont="true" applyBorder="false" applyAlignment="true" applyProtection="false">
      <alignment horizontal="center" vertical="center" textRotation="0" wrapText="false" indent="0" shrinkToFit="false"/>
      <protection locked="true" hidden="false"/>
    </xf>
    <xf numFmtId="164" fontId="11" fillId="0" borderId="15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4" fontId="11" fillId="0" borderId="19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4" fontId="11" fillId="0" borderId="16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4" fontId="11" fillId="0" borderId="20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4" fontId="11" fillId="0" borderId="21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4" fontId="11" fillId="0" borderId="17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4" fontId="11" fillId="0" borderId="15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4" fontId="11" fillId="0" borderId="16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4" fontId="11" fillId="0" borderId="17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4" fontId="5" fillId="0" borderId="20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4" fontId="5" fillId="0" borderId="0" xfId="0" applyFont="true" applyBorder="false" applyAlignment="true" applyProtection="false">
      <alignment horizontal="general" vertical="center" textRotation="0" wrapText="false" indent="0" shrinkToFit="false"/>
      <protection locked="true" hidden="false"/>
    </xf>
    <xf numFmtId="164" fontId="19" fillId="0" borderId="0" xfId="0" applyFont="true" applyBorder="false" applyAlignment="false" applyProtection="false">
      <alignment horizontal="general" vertical="bottom" textRotation="0" wrapText="false" indent="0" shrinkToFit="false"/>
      <protection locked="true" hidden="false"/>
    </xf>
    <xf numFmtId="164" fontId="19" fillId="0" borderId="22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19" fillId="0" borderId="23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9" fontId="19" fillId="0" borderId="24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14" fillId="0" borderId="25" xfId="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4" fontId="14" fillId="0" borderId="26" xfId="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4" fontId="19" fillId="0" borderId="23" xfId="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4" fontId="13" fillId="0" borderId="15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4" fontId="20" fillId="0" borderId="27" xfId="23" applyFont="true" applyBorder="true" applyAlignment="true" applyProtection="true">
      <alignment horizontal="left" vertical="center" textRotation="0" wrapText="true" indent="0" shrinkToFit="false"/>
      <protection locked="true" hidden="false"/>
    </xf>
    <xf numFmtId="164" fontId="13" fillId="0" borderId="16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4" fontId="7" fillId="0" borderId="0" xfId="0" applyFont="true" applyBorder="false" applyAlignment="true" applyProtection="false">
      <alignment horizontal="center" vertical="bottom" textRotation="0" wrapText="false" indent="0" shrinkToFit="false"/>
      <protection locked="true" hidden="false"/>
    </xf>
    <xf numFmtId="164" fontId="14" fillId="0" borderId="22" xfId="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4" fontId="14" fillId="0" borderId="24" xfId="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4" fontId="7" fillId="0" borderId="22" xfId="0" applyFont="true" applyBorder="true" applyAlignment="true" applyProtection="false">
      <alignment horizontal="center" vertical="center" textRotation="0" wrapText="true" indent="0" shrinkToFit="false"/>
      <protection locked="true" hidden="false"/>
    </xf>
    <xf numFmtId="164" fontId="7" fillId="0" borderId="24" xfId="0" applyFont="true" applyBorder="true" applyAlignment="true" applyProtection="false">
      <alignment horizontal="center" vertical="center" textRotation="0" wrapText="true" indent="0" shrinkToFit="false"/>
      <protection locked="true" hidden="false"/>
    </xf>
    <xf numFmtId="164" fontId="14" fillId="0" borderId="22" xfId="0" applyFont="true" applyBorder="true" applyAlignment="true" applyProtection="false">
      <alignment horizontal="right" vertical="bottom" textRotation="0" wrapText="false" indent="0" shrinkToFit="false"/>
      <protection locked="true" hidden="false"/>
    </xf>
    <xf numFmtId="164" fontId="14" fillId="0" borderId="24" xfId="0" applyFont="true" applyBorder="true" applyAlignment="true" applyProtection="false">
      <alignment horizontal="right" vertical="bottom" textRotation="0" wrapText="false" indent="0" shrinkToFit="false"/>
      <protection locked="true" hidden="false"/>
    </xf>
    <xf numFmtId="164" fontId="7" fillId="0" borderId="24" xfId="0" applyFont="true" applyBorder="true" applyAlignment="true" applyProtection="false">
      <alignment horizontal="left" vertical="bottom" textRotation="0" wrapText="false" indent="0" shrinkToFit="false"/>
      <protection locked="true" hidden="false"/>
    </xf>
    <xf numFmtId="164" fontId="7" fillId="0" borderId="22" xfId="0" applyFont="true" applyBorder="true" applyAlignment="true" applyProtection="false">
      <alignment horizontal="left" vertical="bottom" textRotation="0" wrapText="false" indent="0" shrinkToFit="false"/>
      <protection locked="true" hidden="false"/>
    </xf>
    <xf numFmtId="164" fontId="19" fillId="0" borderId="10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19" fillId="0" borderId="28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9" fontId="19" fillId="0" borderId="29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9" fontId="19" fillId="0" borderId="23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13" fillId="0" borderId="30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4" fontId="13" fillId="0" borderId="31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70" fontId="5" fillId="0" borderId="0" xfId="0" applyFont="true" applyBorder="false" applyAlignment="false" applyProtection="false">
      <alignment horizontal="general" vertical="bottom" textRotation="0" wrapText="false" indent="0" shrinkToFit="false"/>
      <protection locked="true" hidden="false"/>
    </xf>
    <xf numFmtId="164" fontId="12" fillId="0" borderId="11" xfId="24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4" fontId="12" fillId="0" borderId="29" xfId="24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4" fontId="13" fillId="0" borderId="10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4" fontId="13" fillId="0" borderId="32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4" fontId="19" fillId="0" borderId="33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9" fontId="19" fillId="0" borderId="33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14" fillId="0" borderId="20" xfId="0" applyFont="true" applyBorder="true" applyAlignment="true" applyProtection="false">
      <alignment horizontal="left" vertical="bottom" textRotation="0" wrapText="false" indent="0" shrinkToFit="false"/>
      <protection locked="true" hidden="false"/>
    </xf>
    <xf numFmtId="164" fontId="14" fillId="0" borderId="20" xfId="0" applyFont="true" applyBorder="true" applyAlignment="true" applyProtection="false">
      <alignment horizontal="general" vertical="bottom" textRotation="0" wrapText="false" indent="0" shrinkToFit="false"/>
      <protection locked="true" hidden="false"/>
    </xf>
    <xf numFmtId="164" fontId="14" fillId="0" borderId="1" xfId="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4" fontId="14" fillId="0" borderId="15" xfId="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4" fontId="14" fillId="0" borderId="1" xfId="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4" fontId="12" fillId="0" borderId="15" xfId="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4" fontId="12" fillId="0" borderId="5" xfId="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4" fontId="12" fillId="0" borderId="1" xfId="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4" fontId="21" fillId="0" borderId="0" xfId="0" applyFont="true" applyBorder="false" applyAlignment="true" applyProtection="false">
      <alignment horizontal="center" vertical="bottom" textRotation="0" wrapText="false" indent="0" shrinkToFit="false"/>
      <protection locked="true" hidden="false"/>
    </xf>
    <xf numFmtId="164" fontId="11" fillId="0" borderId="0" xfId="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4" fontId="5" fillId="3" borderId="0" xfId="0" applyFont="true" applyBorder="false" applyAlignment="false" applyProtection="false">
      <alignment horizontal="general" vertical="bottom" textRotation="0" wrapText="false" indent="0" shrinkToFit="false"/>
      <protection locked="true" hidden="false"/>
    </xf>
    <xf numFmtId="164" fontId="22" fillId="0" borderId="0" xfId="0" applyFont="true" applyBorder="true" applyAlignment="true" applyProtection="false">
      <alignment horizontal="center" vertical="bottom" textRotation="0" wrapText="true" indent="0" shrinkToFit="false"/>
      <protection locked="true" hidden="false"/>
    </xf>
    <xf numFmtId="164" fontId="11" fillId="0" borderId="14" xfId="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71" fontId="11" fillId="2" borderId="34" xfId="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4" fontId="11" fillId="4" borderId="6" xfId="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72" fontId="11" fillId="0" borderId="35" xfId="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71" fontId="11" fillId="2" borderId="8" xfId="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4" fontId="11" fillId="4" borderId="0" xfId="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72" fontId="11" fillId="0" borderId="2" xfId="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71" fontId="11" fillId="2" borderId="36" xfId="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4" fontId="11" fillId="4" borderId="37" xfId="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72" fontId="11" fillId="0" borderId="29" xfId="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4" fontId="23" fillId="0" borderId="0" xfId="0" applyFont="true" applyBorder="false" applyAlignment="false" applyProtection="false">
      <alignment horizontal="general" vertical="bottom" textRotation="0" wrapText="false" indent="0" shrinkToFit="false"/>
      <protection locked="true" hidden="false"/>
    </xf>
    <xf numFmtId="164" fontId="7" fillId="0" borderId="0" xfId="0" applyFont="true" applyBorder="true" applyAlignment="true" applyProtection="false">
      <alignment horizontal="general" vertical="bottom" textRotation="0" wrapText="false" indent="0" shrinkToFit="false"/>
      <protection locked="true" hidden="false"/>
    </xf>
    <xf numFmtId="164" fontId="14" fillId="0" borderId="37" xfId="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4" fontId="24" fillId="0" borderId="0" xfId="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4" fontId="5" fillId="0" borderId="14" xfId="0" applyFont="true" applyBorder="true" applyAlignment="true" applyProtection="false">
      <alignment horizontal="general" vertical="center" textRotation="0" wrapText="false" indent="0" shrinkToFit="false"/>
      <protection locked="true" hidden="false"/>
    </xf>
    <xf numFmtId="164" fontId="14" fillId="0" borderId="1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4" fontId="23" fillId="0" borderId="0" xfId="0" applyFont="true" applyBorder="false" applyAlignment="true" applyProtection="false">
      <alignment horizontal="general" vertical="center" textRotation="0" wrapText="false" indent="0" shrinkToFit="false"/>
      <protection locked="true" hidden="false"/>
    </xf>
    <xf numFmtId="164" fontId="5" fillId="0" borderId="18" xfId="0" applyFont="true" applyBorder="true" applyAlignment="true" applyProtection="false">
      <alignment horizontal="general" vertical="center" textRotation="0" wrapText="false" indent="0" shrinkToFit="false"/>
      <protection locked="true" hidden="false"/>
    </xf>
    <xf numFmtId="164" fontId="14" fillId="0" borderId="37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4" fontId="11" fillId="0" borderId="5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4" fontId="11" fillId="0" borderId="1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4" fontId="11" fillId="0" borderId="7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4" fontId="14" fillId="0" borderId="0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4" fontId="12" fillId="0" borderId="14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4" fontId="25" fillId="5" borderId="1" xfId="0" applyFont="true" applyBorder="true" applyAlignment="true" applyProtection="false">
      <alignment horizontal="center" vertical="center" textRotation="90" wrapText="true" indent="0" shrinkToFit="true"/>
      <protection locked="true" hidden="false"/>
    </xf>
    <xf numFmtId="164" fontId="25" fillId="0" borderId="15" xfId="0" applyFont="true" applyBorder="true" applyAlignment="true" applyProtection="false">
      <alignment horizontal="center" vertical="center" textRotation="90" wrapText="true" indent="0" shrinkToFit="false"/>
      <protection locked="true" hidden="false"/>
    </xf>
    <xf numFmtId="164" fontId="25" fillId="5" borderId="15" xfId="0" applyFont="true" applyBorder="true" applyAlignment="true" applyProtection="false">
      <alignment horizontal="center" vertical="center" textRotation="90" wrapText="true" indent="0" shrinkToFit="false"/>
      <protection locked="true" hidden="false"/>
    </xf>
    <xf numFmtId="164" fontId="25" fillId="5" borderId="10" xfId="0" applyFont="true" applyBorder="true" applyAlignment="true" applyProtection="false">
      <alignment horizontal="center" vertical="center" textRotation="90" wrapText="true" indent="0" shrinkToFit="false"/>
      <protection locked="true" hidden="false"/>
    </xf>
    <xf numFmtId="164" fontId="25" fillId="0" borderId="10" xfId="0" applyFont="true" applyBorder="true" applyAlignment="true" applyProtection="false">
      <alignment horizontal="center" vertical="center" textRotation="90" wrapText="true" indent="0" shrinkToFit="false"/>
      <protection locked="true" hidden="false"/>
    </xf>
    <xf numFmtId="164" fontId="5" fillId="0" borderId="11" xfId="0" applyFont="true" applyBorder="true" applyAlignment="true" applyProtection="false">
      <alignment horizontal="general" vertical="center" textRotation="0" wrapText="false" indent="0" shrinkToFit="false"/>
      <protection locked="true" hidden="false"/>
    </xf>
    <xf numFmtId="164" fontId="11" fillId="0" borderId="18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4" fontId="12" fillId="0" borderId="0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4" fontId="12" fillId="0" borderId="11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4" fontId="11" fillId="5" borderId="5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4" fontId="11" fillId="0" borderId="1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4" fontId="11" fillId="5" borderId="1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4" fontId="7" fillId="0" borderId="1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4" fontId="9" fillId="0" borderId="19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4" fontId="26" fillId="0" borderId="38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26" fillId="0" borderId="38" xfId="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4" fontId="26" fillId="0" borderId="19" xfId="0" applyFont="true" applyBorder="true" applyAlignment="true" applyProtection="false">
      <alignment horizontal="center" vertical="center" textRotation="0" wrapText="true" indent="0" shrinkToFit="false"/>
      <protection locked="true" hidden="false"/>
    </xf>
    <xf numFmtId="164" fontId="26" fillId="0" borderId="17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4" fontId="14" fillId="5" borderId="14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4" fontId="14" fillId="0" borderId="14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4" fontId="26" fillId="0" borderId="39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26" fillId="0" borderId="39" xfId="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4" fontId="9" fillId="0" borderId="40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4" fontId="26" fillId="0" borderId="41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26" fillId="0" borderId="41" xfId="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4" fontId="26" fillId="0" borderId="40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4" fontId="26" fillId="0" borderId="42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4" fontId="14" fillId="5" borderId="1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4" fontId="26" fillId="0" borderId="43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4" fontId="26" fillId="0" borderId="44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4" fontId="14" fillId="5" borderId="18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4" fontId="14" fillId="0" borderId="18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4" fontId="26" fillId="0" borderId="45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26" fillId="0" borderId="45" xfId="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4" fontId="26" fillId="0" borderId="19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4" fontId="27" fillId="0" borderId="19" xfId="0" applyFont="true" applyBorder="true" applyAlignment="true" applyProtection="false">
      <alignment horizontal="center" vertical="center" textRotation="0" wrapText="true" indent="0" shrinkToFit="false"/>
      <protection locked="true" hidden="false"/>
    </xf>
    <xf numFmtId="164" fontId="27" fillId="0" borderId="17" xfId="0" applyFont="true" applyBorder="true" applyAlignment="true" applyProtection="false">
      <alignment horizontal="center" vertical="center" textRotation="0" wrapText="true" indent="0" shrinkToFit="false"/>
      <protection locked="true" hidden="false"/>
    </xf>
    <xf numFmtId="164" fontId="14" fillId="5" borderId="18" xfId="0" applyFont="true" applyBorder="true" applyAlignment="true" applyProtection="false">
      <alignment horizontal="right" vertical="center" textRotation="0" wrapText="false" indent="0" shrinkToFit="false"/>
      <protection locked="true" hidden="false"/>
    </xf>
    <xf numFmtId="164" fontId="14" fillId="0" borderId="18" xfId="0" applyFont="true" applyBorder="true" applyAlignment="true" applyProtection="false">
      <alignment horizontal="right" vertical="center" textRotation="0" wrapText="false" indent="0" shrinkToFit="false"/>
      <protection locked="true" hidden="false"/>
    </xf>
    <xf numFmtId="164" fontId="27" fillId="0" borderId="17" xfId="0" applyFont="true" applyBorder="true" applyAlignment="true" applyProtection="false">
      <alignment horizontal="left" vertical="center" textRotation="0" wrapText="false" indent="0" shrinkToFit="false"/>
      <protection locked="true" hidden="false"/>
    </xf>
    <xf numFmtId="164" fontId="7" fillId="5" borderId="1" xfId="0" applyFont="true" applyBorder="true" applyAlignment="true" applyProtection="false">
      <alignment horizontal="left" vertical="center" textRotation="0" wrapText="false" indent="0" shrinkToFit="false"/>
      <protection locked="true" hidden="false"/>
    </xf>
    <xf numFmtId="164" fontId="7" fillId="0" borderId="1" xfId="0" applyFont="true" applyBorder="true" applyAlignment="true" applyProtection="false">
      <alignment horizontal="left" vertical="center" textRotation="0" wrapText="false" indent="0" shrinkToFit="false"/>
      <protection locked="true" hidden="false"/>
    </xf>
    <xf numFmtId="164" fontId="27" fillId="0" borderId="42" xfId="0" applyFont="true" applyBorder="true" applyAlignment="true" applyProtection="false">
      <alignment horizontal="left" vertical="center" textRotation="0" wrapText="false" indent="0" shrinkToFit="false"/>
      <protection locked="true" hidden="false"/>
    </xf>
    <xf numFmtId="164" fontId="7" fillId="5" borderId="18" xfId="0" applyFont="true" applyBorder="true" applyAlignment="true" applyProtection="false">
      <alignment horizontal="left" vertical="center" textRotation="0" wrapText="false" indent="0" shrinkToFit="false"/>
      <protection locked="true" hidden="false"/>
    </xf>
    <xf numFmtId="164" fontId="7" fillId="0" borderId="18" xfId="0" applyFont="true" applyBorder="true" applyAlignment="true" applyProtection="false">
      <alignment horizontal="left" vertical="center" textRotation="0" wrapText="false" indent="0" shrinkToFit="false"/>
      <protection locked="true" hidden="false"/>
    </xf>
    <xf numFmtId="164" fontId="11" fillId="5" borderId="46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4" fontId="11" fillId="0" borderId="46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4" fontId="11" fillId="5" borderId="11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4" fontId="11" fillId="0" borderId="11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4" fontId="7" fillId="0" borderId="1" xfId="0" applyFont="true" applyBorder="true" applyAlignment="true" applyProtection="false">
      <alignment horizontal="left" vertical="bottom" textRotation="0" wrapText="false" indent="0" shrinkToFit="false"/>
      <protection locked="true" hidden="false"/>
    </xf>
    <xf numFmtId="164" fontId="9" fillId="0" borderId="35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4" fontId="28" fillId="5" borderId="1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4" fontId="28" fillId="0" borderId="1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4" fontId="29" fillId="0" borderId="0" xfId="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4" fontId="29" fillId="0" borderId="6" xfId="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4" fontId="30" fillId="0" borderId="0" xfId="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4" fontId="23" fillId="0" borderId="0" xfId="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4" fontId="31" fillId="0" borderId="0" xfId="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4" fontId="32" fillId="0" borderId="0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33" fillId="0" borderId="0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34" fillId="0" borderId="0" xfId="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5" fontId="35" fillId="0" borderId="0" xfId="21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23" fillId="0" borderId="0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0" fillId="0" borderId="0" xfId="0" applyFont="false" applyBorder="false" applyAlignment="true" applyProtection="false">
      <alignment horizontal="center" vertical="bottom" textRotation="0" wrapText="false" indent="0" shrinkToFit="false"/>
      <protection locked="true" hidden="false"/>
    </xf>
    <xf numFmtId="164" fontId="36" fillId="0" borderId="0" xfId="0" applyFont="true" applyBorder="true" applyAlignment="true" applyProtection="false">
      <alignment horizontal="center" vertical="bottom" textRotation="0" wrapText="true" indent="0" shrinkToFit="false"/>
      <protection locked="true" hidden="false"/>
    </xf>
    <xf numFmtId="164" fontId="23" fillId="0" borderId="0" xfId="0" applyFont="true" applyBorder="false" applyAlignment="true" applyProtection="false">
      <alignment horizontal="center" vertical="bottom" textRotation="0" wrapText="false" indent="0" shrinkToFit="false"/>
      <protection locked="true" hidden="false"/>
    </xf>
    <xf numFmtId="164" fontId="23" fillId="3" borderId="0" xfId="0" applyFont="true" applyBorder="false" applyAlignment="false" applyProtection="false">
      <alignment horizontal="general" vertical="bottom" textRotation="0" wrapText="false" indent="0" shrinkToFit="false"/>
      <protection locked="true" hidden="false"/>
    </xf>
    <xf numFmtId="164" fontId="6" fillId="0" borderId="0" xfId="0" applyFont="true" applyBorder="false" applyAlignment="false" applyProtection="false">
      <alignment horizontal="general" vertical="bottom" textRotation="0" wrapText="false" indent="0" shrinkToFit="false"/>
      <protection locked="true" hidden="false"/>
    </xf>
    <xf numFmtId="164" fontId="5" fillId="0" borderId="0" xfId="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4" fontId="37" fillId="0" borderId="0" xfId="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4" fontId="38" fillId="0" borderId="0" xfId="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4" fontId="13" fillId="0" borderId="34" xfId="0" applyFont="true" applyBorder="true" applyAlignment="true" applyProtection="false">
      <alignment horizontal="center" vertical="center" textRotation="0" wrapText="true" indent="0" shrinkToFit="false"/>
      <protection locked="true" hidden="false"/>
    </xf>
    <xf numFmtId="164" fontId="8" fillId="0" borderId="14" xfId="0" applyFont="true" applyBorder="true" applyAlignment="true" applyProtection="false">
      <alignment horizontal="center" vertical="center" textRotation="0" wrapText="false" indent="0" shrinkToFit="true"/>
      <protection locked="true" hidden="false"/>
    </xf>
    <xf numFmtId="164" fontId="11" fillId="0" borderId="0" xfId="0" applyFont="true" applyBorder="true" applyAlignment="true" applyProtection="false">
      <alignment horizontal="left" vertical="bottom" textRotation="0" wrapText="false" indent="0" shrinkToFit="false"/>
      <protection locked="true" hidden="false"/>
    </xf>
    <xf numFmtId="165" fontId="7" fillId="0" borderId="5" xfId="21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11" fillId="0" borderId="7" xfId="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4" fontId="21" fillId="0" borderId="0" xfId="0" applyFont="true" applyBorder="false" applyAlignment="false" applyProtection="false">
      <alignment horizontal="general" vertical="bottom" textRotation="0" wrapText="false" indent="0" shrinkToFit="false"/>
      <protection locked="true" hidden="false"/>
    </xf>
    <xf numFmtId="164" fontId="11" fillId="0" borderId="13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4" fontId="39" fillId="0" borderId="18" xfId="0" applyFont="true" applyBorder="true" applyAlignment="true" applyProtection="false">
      <alignment horizontal="center" vertical="center" textRotation="0" wrapText="false" indent="0" shrinkToFit="true"/>
      <protection locked="true" hidden="false"/>
    </xf>
    <xf numFmtId="164" fontId="13" fillId="0" borderId="36" xfId="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4" fontId="13" fillId="0" borderId="29" xfId="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4" fontId="8" fillId="0" borderId="11" xfId="0" applyFont="true" applyBorder="true" applyAlignment="true" applyProtection="false">
      <alignment horizontal="center" vertical="center" textRotation="0" wrapText="false" indent="0" shrinkToFit="true"/>
      <protection locked="true" hidden="false"/>
    </xf>
    <xf numFmtId="164" fontId="13" fillId="0" borderId="1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4" fontId="40" fillId="0" borderId="0" xfId="0" applyFont="true" applyBorder="false" applyAlignment="true" applyProtection="false">
      <alignment horizontal="general" vertical="center" textRotation="0" wrapText="false" indent="0" shrinkToFit="false"/>
      <protection locked="true" hidden="false"/>
    </xf>
    <xf numFmtId="164" fontId="13" fillId="0" borderId="1" xfId="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4" fontId="41" fillId="0" borderId="0" xfId="0" applyFont="true" applyBorder="false" applyAlignment="true" applyProtection="false">
      <alignment horizontal="general" vertical="center" textRotation="0" wrapText="false" indent="0" shrinkToFit="false"/>
      <protection locked="true" hidden="false"/>
    </xf>
    <xf numFmtId="164" fontId="40" fillId="0" borderId="0" xfId="0" applyFont="true" applyBorder="false" applyAlignment="true" applyProtection="false">
      <alignment horizontal="right" vertical="bottom" textRotation="0" wrapText="false" indent="0" shrinkToFit="false"/>
      <protection locked="true" hidden="false"/>
    </xf>
    <xf numFmtId="164" fontId="13" fillId="0" borderId="8" xfId="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4" fontId="41" fillId="0" borderId="27" xfId="0" applyFont="true" applyBorder="true" applyAlignment="true" applyProtection="false">
      <alignment horizontal="left" vertical="bottom" textRotation="0" wrapText="false" indent="0" shrinkToFit="false"/>
      <protection locked="true" hidden="false"/>
    </xf>
    <xf numFmtId="164" fontId="13" fillId="0" borderId="47" xfId="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4" fontId="40" fillId="0" borderId="0" xfId="0" applyFont="true" applyBorder="false" applyAlignment="false" applyProtection="false">
      <alignment horizontal="general" vertical="bottom" textRotation="0" wrapText="false" indent="0" shrinkToFit="false"/>
      <protection locked="true" hidden="false"/>
    </xf>
    <xf numFmtId="164" fontId="41" fillId="0" borderId="41" xfId="0" applyFont="true" applyBorder="true" applyAlignment="true" applyProtection="false">
      <alignment horizontal="left" vertical="bottom" textRotation="0" wrapText="false" indent="0" shrinkToFit="false"/>
      <protection locked="true" hidden="false"/>
    </xf>
    <xf numFmtId="164" fontId="12" fillId="0" borderId="8" xfId="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4" fontId="13" fillId="0" borderId="0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4" fontId="13" fillId="0" borderId="48" xfId="0" applyFont="true" applyBorder="true" applyAlignment="true" applyProtection="false">
      <alignment horizontal="center" vertical="bottom" textRotation="0" wrapText="true" indent="0" shrinkToFit="false"/>
      <protection locked="true" hidden="false"/>
    </xf>
    <xf numFmtId="164" fontId="8" fillId="0" borderId="45" xfId="0" applyFont="true" applyBorder="true" applyAlignment="true" applyProtection="false">
      <alignment horizontal="left" vertical="bottom" textRotation="0" wrapText="false" indent="0" shrinkToFit="true"/>
      <protection locked="true" hidden="false"/>
    </xf>
    <xf numFmtId="164" fontId="11" fillId="0" borderId="49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4" fontId="39" fillId="0" borderId="50" xfId="0" applyFont="true" applyBorder="true" applyAlignment="true" applyProtection="false">
      <alignment horizontal="left" vertical="bottom" textRotation="0" wrapText="false" indent="0" shrinkToFit="false"/>
      <protection locked="true" hidden="false"/>
    </xf>
    <xf numFmtId="164" fontId="39" fillId="0" borderId="41" xfId="0" applyFont="true" applyBorder="true" applyAlignment="true" applyProtection="false">
      <alignment horizontal="left" vertical="bottom" textRotation="0" wrapText="false" indent="0" shrinkToFit="true"/>
      <protection locked="true" hidden="false"/>
    </xf>
    <xf numFmtId="164" fontId="27" fillId="0" borderId="0" xfId="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73" fontId="27" fillId="0" borderId="33" xfId="0" applyFont="true" applyBorder="true" applyAlignment="true" applyProtection="false">
      <alignment horizontal="center" vertical="bottom" textRotation="0" wrapText="false" indent="0" shrinkToFit="true"/>
      <protection locked="true" hidden="false"/>
    </xf>
    <xf numFmtId="164" fontId="41" fillId="0" borderId="0" xfId="0" applyFont="true" applyBorder="false" applyAlignment="false" applyProtection="false">
      <alignment horizontal="general" vertical="bottom" textRotation="0" wrapText="false" indent="0" shrinkToFit="false"/>
      <protection locked="true" hidden="false"/>
    </xf>
    <xf numFmtId="164" fontId="27" fillId="0" borderId="49" xfId="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73" fontId="27" fillId="0" borderId="51" xfId="0" applyFont="true" applyBorder="true" applyAlignment="true" applyProtection="false">
      <alignment horizontal="center" vertical="bottom" textRotation="0" wrapText="false" indent="0" shrinkToFit="true"/>
      <protection locked="true" hidden="false"/>
    </xf>
    <xf numFmtId="164" fontId="27" fillId="0" borderId="52" xfId="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4" fontId="42" fillId="0" borderId="23" xfId="20" applyFont="true" applyBorder="true" applyAlignment="true" applyProtection="true">
      <alignment horizontal="center" vertical="bottom" textRotation="0" wrapText="false" indent="0" shrinkToFit="true"/>
      <protection locked="true" hidden="false"/>
    </xf>
    <xf numFmtId="164" fontId="44" fillId="0" borderId="23" xfId="20" applyFont="true" applyBorder="true" applyAlignment="true" applyProtection="true">
      <alignment horizontal="general" vertical="bottom" textRotation="0" wrapText="false" indent="0" shrinkToFit="true"/>
      <protection locked="true" hidden="false"/>
    </xf>
    <xf numFmtId="164" fontId="13" fillId="0" borderId="27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4" fontId="27" fillId="0" borderId="27" xfId="0" applyFont="true" applyBorder="true" applyAlignment="true" applyProtection="false">
      <alignment horizontal="left" vertical="center" textRotation="0" wrapText="true" indent="0" shrinkToFit="false"/>
      <protection locked="true" hidden="false"/>
    </xf>
    <xf numFmtId="164" fontId="45" fillId="0" borderId="27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4" fontId="7" fillId="0" borderId="45" xfId="0" applyFont="true" applyBorder="true" applyAlignment="true" applyProtection="false">
      <alignment horizontal="center" vertical="bottom" textRotation="0" wrapText="false" indent="0" shrinkToFit="true"/>
      <protection locked="true" hidden="false"/>
    </xf>
    <xf numFmtId="164" fontId="13" fillId="0" borderId="53" xfId="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4" fontId="12" fillId="0" borderId="0" xfId="0" applyFont="true" applyBorder="false" applyAlignment="false" applyProtection="false">
      <alignment horizontal="general" vertical="bottom" textRotation="0" wrapText="false" indent="0" shrinkToFit="false"/>
      <protection locked="true" hidden="false"/>
    </xf>
    <xf numFmtId="174" fontId="37" fillId="0" borderId="41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4" fontId="13" fillId="0" borderId="14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4" fontId="13" fillId="6" borderId="1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4" fontId="13" fillId="0" borderId="7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4" fontId="13" fillId="0" borderId="1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4" fontId="7" fillId="0" borderId="5" xfId="0" applyFont="true" applyBorder="true" applyAlignment="true" applyProtection="false">
      <alignment horizontal="center" vertical="center" textRotation="0" wrapText="true" indent="0" shrinkToFit="false"/>
      <protection locked="true" hidden="false"/>
    </xf>
    <xf numFmtId="175" fontId="8" fillId="6" borderId="20" xfId="22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5" fontId="37" fillId="0" borderId="20" xfId="21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5" fontId="8" fillId="0" borderId="7" xfId="21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5" fontId="46" fillId="6" borderId="1" xfId="21" applyFont="true" applyBorder="true" applyAlignment="true" applyProtection="true">
      <alignment horizontal="right" vertical="center" textRotation="0" wrapText="false" indent="0" shrinkToFit="false"/>
      <protection locked="true" hidden="false"/>
    </xf>
    <xf numFmtId="164" fontId="12" fillId="0" borderId="0" xfId="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4" fontId="47" fillId="0" borderId="27" xfId="0" applyFont="true" applyBorder="true" applyAlignment="true" applyProtection="false">
      <alignment horizontal="center" vertical="center" textRotation="0" wrapText="true" indent="0" shrinkToFit="false"/>
      <protection locked="true" hidden="false"/>
    </xf>
    <xf numFmtId="164" fontId="48" fillId="0" borderId="1" xfId="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4" fontId="21" fillId="7" borderId="0" xfId="0" applyFont="true" applyBorder="false" applyAlignment="false" applyProtection="false">
      <alignment horizontal="general" vertical="bottom" textRotation="0" wrapText="false" indent="0" shrinkToFit="false"/>
      <protection locked="true" hidden="false"/>
    </xf>
    <xf numFmtId="164" fontId="21" fillId="7" borderId="0" xfId="0" applyFont="true" applyBorder="false" applyAlignment="true" applyProtection="false">
      <alignment horizontal="center" vertical="bottom" textRotation="0" wrapText="false" indent="0" shrinkToFit="false"/>
      <protection locked="true" hidden="false"/>
    </xf>
    <xf numFmtId="164" fontId="7" fillId="0" borderId="3" xfId="0" applyFont="true" applyBorder="true" applyAlignment="true" applyProtection="false">
      <alignment horizontal="center" vertical="center" textRotation="0" wrapText="true" indent="0" shrinkToFit="true"/>
      <protection locked="true" hidden="false"/>
    </xf>
    <xf numFmtId="164" fontId="49" fillId="0" borderId="4" xfId="0" applyFont="true" applyBorder="true" applyAlignment="true" applyProtection="false">
      <alignment horizontal="center" vertical="bottom" textRotation="0" wrapText="false" indent="0" shrinkToFit="true"/>
      <protection locked="true" hidden="false"/>
    </xf>
    <xf numFmtId="164" fontId="9" fillId="0" borderId="14" xfId="0" applyFont="true" applyBorder="true" applyAlignment="true" applyProtection="false">
      <alignment horizontal="center" vertical="center" textRotation="0" wrapText="true" indent="0" shrinkToFit="true"/>
      <protection locked="true" hidden="false"/>
    </xf>
    <xf numFmtId="164" fontId="26" fillId="0" borderId="7" xfId="0" applyFont="true" applyBorder="true" applyAlignment="true" applyProtection="false">
      <alignment horizontal="center" vertical="center" textRotation="0" wrapText="true" indent="0" shrinkToFit="true"/>
      <protection locked="true" hidden="false"/>
    </xf>
    <xf numFmtId="164" fontId="7" fillId="0" borderId="54" xfId="0" applyFont="true" applyBorder="true" applyAlignment="true" applyProtection="false">
      <alignment horizontal="center" vertical="center" textRotation="0" wrapText="true" indent="0" shrinkToFit="true"/>
      <protection locked="true" hidden="false"/>
    </xf>
    <xf numFmtId="164" fontId="26" fillId="0" borderId="36" xfId="0" applyFont="true" applyBorder="true" applyAlignment="true" applyProtection="false">
      <alignment horizontal="center" vertical="center" textRotation="0" wrapText="true" indent="0" shrinkToFit="true"/>
      <protection locked="true" hidden="false"/>
    </xf>
    <xf numFmtId="164" fontId="9" fillId="0" borderId="11" xfId="0" applyFont="true" applyBorder="true" applyAlignment="true" applyProtection="false">
      <alignment horizontal="center" vertical="center" textRotation="0" wrapText="true" indent="0" shrinkToFit="true"/>
      <protection locked="true" hidden="false"/>
    </xf>
    <xf numFmtId="164" fontId="8" fillId="2" borderId="1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4" fontId="7" fillId="0" borderId="14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4" fontId="7" fillId="0" borderId="34" xfId="0" applyFont="true" applyBorder="true" applyAlignment="true" applyProtection="false">
      <alignment horizontal="left" vertical="center" textRotation="0" wrapText="false" indent="0" shrinkToFit="true"/>
      <protection locked="true" hidden="false"/>
    </xf>
    <xf numFmtId="164" fontId="7" fillId="0" borderId="55" xfId="0" applyFont="true" applyBorder="true" applyAlignment="true" applyProtection="false">
      <alignment horizontal="left" vertical="bottom" textRotation="0" wrapText="false" indent="0" shrinkToFit="true"/>
      <protection locked="true" hidden="false"/>
    </xf>
    <xf numFmtId="164" fontId="7" fillId="0" borderId="8" xfId="0" applyFont="true" applyBorder="true" applyAlignment="true" applyProtection="false">
      <alignment horizontal="left" vertical="center" textRotation="0" wrapText="false" indent="0" shrinkToFit="true"/>
      <protection locked="true" hidden="false"/>
    </xf>
    <xf numFmtId="164" fontId="7" fillId="0" borderId="56" xfId="0" applyFont="true" applyBorder="true" applyAlignment="true" applyProtection="false">
      <alignment horizontal="left" vertical="center" textRotation="0" wrapText="false" indent="0" shrinkToFit="true"/>
      <protection locked="true" hidden="false"/>
    </xf>
    <xf numFmtId="164" fontId="14" fillId="0" borderId="0" xfId="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4" fontId="8" fillId="0" borderId="0" xfId="0" applyFont="true" applyBorder="true" applyAlignment="true" applyProtection="false">
      <alignment horizontal="center" vertical="center" textRotation="0" wrapText="false" indent="0" shrinkToFit="true"/>
      <protection locked="true" hidden="false"/>
    </xf>
    <xf numFmtId="164" fontId="7" fillId="0" borderId="11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4" fontId="14" fillId="0" borderId="0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4" fontId="7" fillId="0" borderId="8" xfId="0" applyFont="true" applyBorder="true" applyAlignment="true" applyProtection="false">
      <alignment horizontal="left" vertical="bottom" textRotation="0" wrapText="false" indent="0" shrinkToFit="false"/>
      <protection locked="true" hidden="false"/>
    </xf>
    <xf numFmtId="173" fontId="7" fillId="0" borderId="57" xfId="0" applyFont="true" applyBorder="true" applyAlignment="true" applyProtection="false">
      <alignment horizontal="left" vertical="center" textRotation="0" wrapText="false" indent="0" shrinkToFit="true"/>
      <protection locked="true" hidden="false"/>
    </xf>
    <xf numFmtId="164" fontId="7" fillId="0" borderId="0" xfId="0" applyFont="true" applyBorder="true" applyAlignment="true" applyProtection="false">
      <alignment horizontal="left" vertical="center" textRotation="0" wrapText="false" indent="0" shrinkToFit="true"/>
      <protection locked="true" hidden="false"/>
    </xf>
    <xf numFmtId="173" fontId="7" fillId="0" borderId="58" xfId="0" applyFont="true" applyBorder="true" applyAlignment="true" applyProtection="false">
      <alignment horizontal="left" vertical="center" textRotation="0" wrapText="false" indent="0" shrinkToFit="true"/>
      <protection locked="true" hidden="false"/>
    </xf>
    <xf numFmtId="164" fontId="50" fillId="0" borderId="0" xfId="0" applyFont="true" applyBorder="false" applyAlignment="false" applyProtection="false">
      <alignment horizontal="general" vertical="bottom" textRotation="0" wrapText="false" indent="0" shrinkToFit="false"/>
      <protection locked="true" hidden="false"/>
    </xf>
    <xf numFmtId="164" fontId="7" fillId="0" borderId="36" xfId="0" applyFont="true" applyBorder="true" applyAlignment="true" applyProtection="false">
      <alignment horizontal="left" vertical="center" textRotation="0" wrapText="false" indent="0" shrinkToFit="true"/>
      <protection locked="true" hidden="false"/>
    </xf>
    <xf numFmtId="173" fontId="7" fillId="0" borderId="37" xfId="0" applyFont="true" applyBorder="true" applyAlignment="true" applyProtection="false">
      <alignment horizontal="left" vertical="center" textRotation="0" wrapText="false" indent="0" shrinkToFit="true"/>
      <protection locked="true" hidden="false"/>
    </xf>
    <xf numFmtId="164" fontId="7" fillId="0" borderId="37" xfId="0" applyFont="true" applyBorder="true" applyAlignment="true" applyProtection="false">
      <alignment horizontal="left" vertical="center" textRotation="0" wrapText="false" indent="0" shrinkToFit="true"/>
      <protection locked="true" hidden="false"/>
    </xf>
    <xf numFmtId="173" fontId="7" fillId="0" borderId="29" xfId="0" applyFont="true" applyBorder="true" applyAlignment="true" applyProtection="false">
      <alignment horizontal="left" vertical="center" textRotation="0" wrapText="false" indent="0" shrinkToFit="true"/>
      <protection locked="true" hidden="false"/>
    </xf>
    <xf numFmtId="164" fontId="5" fillId="0" borderId="0" xfId="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4" fontId="51" fillId="0" borderId="0" xfId="0" applyFont="true" applyBorder="false" applyAlignment="false" applyProtection="false">
      <alignment horizontal="general" vertical="bottom" textRotation="0" wrapText="false" indent="0" shrinkToFit="false"/>
      <protection locked="true" hidden="false"/>
    </xf>
    <xf numFmtId="164" fontId="52" fillId="0" borderId="0" xfId="0" applyFont="true" applyBorder="false" applyAlignment="false" applyProtection="false">
      <alignment horizontal="general" vertical="bottom" textRotation="0" wrapText="false" indent="0" shrinkToFit="false"/>
      <protection locked="true" hidden="false"/>
    </xf>
    <xf numFmtId="164" fontId="52" fillId="0" borderId="0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53" fillId="0" borderId="1" xfId="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4" fontId="53" fillId="0" borderId="0" xfId="0" applyFont="true" applyBorder="false" applyAlignment="true" applyProtection="false">
      <alignment horizontal="center" vertical="center" textRotation="0" wrapText="false" indent="0" shrinkToFit="false"/>
      <protection locked="true" hidden="false"/>
    </xf>
    <xf numFmtId="164" fontId="54" fillId="0" borderId="0" xfId="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4" fontId="55" fillId="2" borderId="1" xfId="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4" fontId="56" fillId="0" borderId="1" xfId="24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4" fontId="57" fillId="0" borderId="6" xfId="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4" fontId="58" fillId="0" borderId="14" xfId="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4" fontId="58" fillId="0" borderId="34" xfId="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4" fontId="58" fillId="0" borderId="6" xfId="0" applyFont="true" applyBorder="true" applyAlignment="true" applyProtection="false">
      <alignment horizontal="left" vertical="bottom" textRotation="0" wrapText="false" indent="0" shrinkToFit="false"/>
      <protection locked="true" hidden="false"/>
    </xf>
    <xf numFmtId="164" fontId="58" fillId="0" borderId="6" xfId="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4" fontId="52" fillId="0" borderId="6" xfId="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4" fontId="52" fillId="0" borderId="6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59" fillId="0" borderId="0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58" fillId="0" borderId="0" xfId="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4" fontId="0" fillId="0" borderId="59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23" fillId="0" borderId="59" xfId="24" applyFont="true" applyBorder="true" applyAlignment="true" applyProtection="false">
      <alignment horizontal="general" vertical="bottom" textRotation="0" wrapText="false" indent="0" shrinkToFit="false"/>
      <protection locked="true" hidden="false"/>
    </xf>
    <xf numFmtId="164" fontId="23" fillId="0" borderId="50" xfId="24" applyFont="true" applyBorder="true" applyAlignment="true" applyProtection="false">
      <alignment horizontal="general" vertical="bottom" textRotation="0" wrapText="false" indent="0" shrinkToFit="false"/>
      <protection locked="true" hidden="false"/>
    </xf>
    <xf numFmtId="164" fontId="60" fillId="0" borderId="14" xfId="0" applyFont="true" applyBorder="true" applyAlignment="true" applyProtection="false">
      <alignment horizontal="right" vertical="bottom" textRotation="0" wrapText="false" indent="0" shrinkToFit="false"/>
      <protection locked="true" hidden="false"/>
    </xf>
    <xf numFmtId="164" fontId="61" fillId="0" borderId="14" xfId="24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4" fontId="62" fillId="0" borderId="6" xfId="24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4" fontId="62" fillId="0" borderId="6" xfId="0" applyFont="true" applyBorder="true" applyAlignment="true" applyProtection="false">
      <alignment horizontal="left" vertical="bottom" textRotation="0" wrapText="false" indent="0" shrinkToFit="false"/>
      <protection locked="true" hidden="false"/>
    </xf>
    <xf numFmtId="164" fontId="62" fillId="0" borderId="35" xfId="0" applyFont="true" applyBorder="true" applyAlignment="true" applyProtection="false">
      <alignment horizontal="left" vertical="bottom" textRotation="0" wrapText="false" indent="0" shrinkToFit="false"/>
      <protection locked="true" hidden="false"/>
    </xf>
    <xf numFmtId="164" fontId="57" fillId="0" borderId="37" xfId="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4" fontId="57" fillId="0" borderId="14" xfId="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4" fontId="23" fillId="0" borderId="34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58" fillId="0" borderId="0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60" fillId="0" borderId="18" xfId="0" applyFont="true" applyBorder="true" applyAlignment="true" applyProtection="false">
      <alignment horizontal="right" vertical="bottom" textRotation="0" wrapText="false" indent="0" shrinkToFit="false"/>
      <protection locked="true" hidden="false"/>
    </xf>
    <xf numFmtId="164" fontId="61" fillId="0" borderId="18" xfId="24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4" fontId="62" fillId="0" borderId="0" xfId="24" applyFont="true" applyBorder="true" applyAlignment="true" applyProtection="false">
      <alignment horizontal="general" vertical="bottom" textRotation="0" wrapText="false" indent="0" shrinkToFit="false"/>
      <protection locked="true" hidden="false"/>
    </xf>
    <xf numFmtId="164" fontId="62" fillId="0" borderId="0" xfId="24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4" fontId="62" fillId="0" borderId="0" xfId="24" applyFont="true" applyBorder="true" applyAlignment="true" applyProtection="false">
      <alignment horizontal="left" vertical="bottom" textRotation="0" wrapText="false" indent="0" shrinkToFit="false"/>
      <protection locked="true" hidden="false"/>
    </xf>
    <xf numFmtId="164" fontId="62" fillId="0" borderId="2" xfId="24" applyFont="true" applyBorder="true" applyAlignment="true" applyProtection="false">
      <alignment horizontal="left" vertical="bottom" textRotation="0" wrapText="false" indent="0" shrinkToFit="false"/>
      <protection locked="true" hidden="false"/>
    </xf>
    <xf numFmtId="165" fontId="63" fillId="2" borderId="5" xfId="21" applyFont="true" applyBorder="true" applyAlignment="true" applyProtection="true">
      <alignment horizontal="center" vertical="bottom" textRotation="0" wrapText="false" indent="0" shrinkToFit="false"/>
      <protection locked="true" hidden="false"/>
    </xf>
    <xf numFmtId="164" fontId="57" fillId="0" borderId="18" xfId="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4" fontId="0" fillId="2" borderId="5" xfId="0" applyFont="false" applyBorder="true" applyAlignment="true" applyProtection="false">
      <alignment horizontal="center" vertical="bottom" textRotation="0" wrapText="false" indent="0" shrinkToFit="false"/>
      <protection locked="true" hidden="false"/>
    </xf>
    <xf numFmtId="164" fontId="58" fillId="2" borderId="7" xfId="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4" fontId="64" fillId="0" borderId="0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0" fillId="2" borderId="5" xfId="0" applyFont="fals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58" fillId="2" borderId="1" xfId="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4" fontId="0" fillId="2" borderId="7" xfId="0" applyFont="fals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65" fillId="0" borderId="0" xfId="0" applyFont="true" applyBorder="false" applyAlignment="true" applyProtection="false">
      <alignment horizontal="center" vertical="bottom" textRotation="0" wrapText="false" indent="0" shrinkToFit="false"/>
      <protection locked="true" hidden="false"/>
    </xf>
    <xf numFmtId="164" fontId="66" fillId="0" borderId="0" xfId="0" applyFont="true" applyBorder="false" applyAlignment="false" applyProtection="false">
      <alignment horizontal="general" vertical="bottom" textRotation="0" wrapText="false" indent="0" shrinkToFit="false"/>
      <protection locked="true" hidden="false"/>
    </xf>
    <xf numFmtId="164" fontId="60" fillId="0" borderId="11" xfId="0" applyFont="true" applyBorder="true" applyAlignment="true" applyProtection="false">
      <alignment horizontal="right" vertical="bottom" textRotation="0" wrapText="false" indent="0" shrinkToFit="false"/>
      <protection locked="true" hidden="false"/>
    </xf>
    <xf numFmtId="164" fontId="67" fillId="0" borderId="14" xfId="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4" fontId="0" fillId="0" borderId="34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64" fillId="0" borderId="34" xfId="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4" fontId="64" fillId="0" borderId="6" xfId="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4" fontId="64" fillId="0" borderId="35" xfId="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4" fontId="68" fillId="0" borderId="14" xfId="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4" fontId="64" fillId="0" borderId="34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64" fillId="0" borderId="6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64" fillId="0" borderId="35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23" fillId="0" borderId="14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60" fillId="0" borderId="11" xfId="24" applyFont="true" applyBorder="true" applyAlignment="true" applyProtection="false">
      <alignment horizontal="right" vertical="center" textRotation="0" wrapText="false" indent="0" shrinkToFit="false"/>
      <protection locked="true" hidden="false"/>
    </xf>
    <xf numFmtId="164" fontId="61" fillId="0" borderId="1" xfId="24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4" fontId="62" fillId="0" borderId="5" xfId="24" applyFont="true" applyBorder="true" applyAlignment="true" applyProtection="false">
      <alignment horizontal="left" vertical="bottom" textRotation="0" wrapText="false" indent="0" shrinkToFit="false"/>
      <protection locked="true" hidden="false"/>
    </xf>
    <xf numFmtId="164" fontId="69" fillId="0" borderId="20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62" fillId="0" borderId="20" xfId="0" applyFont="true" applyBorder="true" applyAlignment="true" applyProtection="false">
      <alignment horizontal="left" vertical="bottom" textRotation="0" wrapText="false" indent="0" shrinkToFit="false"/>
      <protection locked="true" hidden="false"/>
    </xf>
    <xf numFmtId="164" fontId="62" fillId="0" borderId="7" xfId="0" applyFont="true" applyBorder="true" applyAlignment="true" applyProtection="false">
      <alignment horizontal="left" vertical="bottom" textRotation="0" wrapText="false" indent="0" shrinkToFit="false"/>
      <protection locked="true" hidden="false"/>
    </xf>
    <xf numFmtId="164" fontId="67" fillId="0" borderId="18" xfId="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4" fontId="0" fillId="0" borderId="8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64" fillId="0" borderId="8" xfId="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4" fontId="64" fillId="0" borderId="0" xfId="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4" fontId="64" fillId="0" borderId="2" xfId="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4" fontId="68" fillId="0" borderId="18" xfId="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4" fontId="23" fillId="0" borderId="8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64" fillId="0" borderId="8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64" fillId="0" borderId="2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23" fillId="0" borderId="18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0" fillId="0" borderId="59" xfId="0" applyFont="fals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69" fillId="0" borderId="34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57" fillId="0" borderId="1" xfId="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4" fontId="60" fillId="0" borderId="14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4" fontId="61" fillId="0" borderId="0" xfId="24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4" fontId="62" fillId="0" borderId="6" xfId="24" applyFont="true" applyBorder="true" applyAlignment="true" applyProtection="false">
      <alignment horizontal="left" vertical="center" textRotation="0" wrapText="false" indent="0" shrinkToFit="false"/>
      <protection locked="true" hidden="false"/>
    </xf>
    <xf numFmtId="164" fontId="62" fillId="0" borderId="6" xfId="24" applyFont="true" applyBorder="true" applyAlignment="true" applyProtection="false">
      <alignment horizontal="left" vertical="bottom" textRotation="0" wrapText="false" indent="0" shrinkToFit="false"/>
      <protection locked="true" hidden="false"/>
    </xf>
    <xf numFmtId="164" fontId="62" fillId="0" borderId="35" xfId="24" applyFont="true" applyBorder="true" applyAlignment="true" applyProtection="false">
      <alignment horizontal="left" vertical="bottom" textRotation="0" wrapText="false" indent="0" shrinkToFit="false"/>
      <protection locked="true" hidden="false"/>
    </xf>
    <xf numFmtId="164" fontId="64" fillId="0" borderId="2" xfId="24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4" fontId="69" fillId="0" borderId="8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69" fillId="0" borderId="0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69" fillId="0" borderId="2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62" fillId="0" borderId="8" xfId="24" applyFont="true" applyBorder="true" applyAlignment="true" applyProtection="false">
      <alignment horizontal="left" vertical="center" textRotation="0" wrapText="false" indent="0" shrinkToFit="false"/>
      <protection locked="true" hidden="false"/>
    </xf>
    <xf numFmtId="164" fontId="62" fillId="0" borderId="0" xfId="24" applyFont="true" applyBorder="true" applyAlignment="true" applyProtection="false">
      <alignment horizontal="left" vertical="center" textRotation="0" wrapText="false" indent="0" shrinkToFit="false"/>
      <protection locked="true" hidden="false"/>
    </xf>
    <xf numFmtId="164" fontId="62" fillId="0" borderId="0" xfId="0" applyFont="true" applyBorder="true" applyAlignment="true" applyProtection="false">
      <alignment horizontal="left" vertical="bottom" textRotation="0" wrapText="false" indent="0" shrinkToFit="false"/>
      <protection locked="true" hidden="false"/>
    </xf>
    <xf numFmtId="164" fontId="62" fillId="0" borderId="2" xfId="0" applyFont="true" applyBorder="true" applyAlignment="true" applyProtection="false">
      <alignment horizontal="left" vertical="bottom" textRotation="0" wrapText="false" indent="0" shrinkToFit="false"/>
      <protection locked="true" hidden="false"/>
    </xf>
    <xf numFmtId="164" fontId="62" fillId="0" borderId="8" xfId="24" applyFont="true" applyBorder="true" applyAlignment="true" applyProtection="false">
      <alignment horizontal="general" vertical="bottom" textRotation="0" wrapText="false" indent="0" shrinkToFit="false"/>
      <protection locked="true" hidden="false"/>
    </xf>
    <xf numFmtId="164" fontId="64" fillId="0" borderId="8" xfId="0" applyFont="true" applyBorder="true" applyAlignment="true" applyProtection="false">
      <alignment horizontal="left" vertical="bottom" textRotation="0" wrapText="false" indent="0" shrinkToFit="false"/>
      <protection locked="true" hidden="false"/>
    </xf>
    <xf numFmtId="164" fontId="62" fillId="0" borderId="36" xfId="24" applyFont="true" applyBorder="true" applyAlignment="true" applyProtection="false">
      <alignment horizontal="general" vertical="bottom" textRotation="0" wrapText="false" indent="0" shrinkToFit="false"/>
      <protection locked="true" hidden="false"/>
    </xf>
    <xf numFmtId="164" fontId="62" fillId="0" borderId="37" xfId="24" applyFont="true" applyBorder="true" applyAlignment="true" applyProtection="false">
      <alignment horizontal="general" vertical="bottom" textRotation="0" wrapText="false" indent="0" shrinkToFit="false"/>
      <protection locked="true" hidden="false"/>
    </xf>
    <xf numFmtId="164" fontId="62" fillId="0" borderId="37" xfId="24" applyFont="true" applyBorder="true" applyAlignment="true" applyProtection="false">
      <alignment horizontal="left" vertical="bottom" textRotation="0" wrapText="false" indent="0" shrinkToFit="false"/>
      <protection locked="true" hidden="false"/>
    </xf>
    <xf numFmtId="164" fontId="62" fillId="0" borderId="29" xfId="24" applyFont="true" applyBorder="true" applyAlignment="true" applyProtection="false">
      <alignment horizontal="left" vertical="bottom" textRotation="0" wrapText="false" indent="0" shrinkToFit="false"/>
      <protection locked="true" hidden="false"/>
    </xf>
    <xf numFmtId="164" fontId="0" fillId="0" borderId="50" xfId="0" applyFont="fals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69" fillId="0" borderId="37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60" fillId="0" borderId="1" xfId="0" applyFont="true" applyBorder="true" applyAlignment="true" applyProtection="false">
      <alignment horizontal="right" vertical="bottom" textRotation="0" wrapText="false" indent="0" shrinkToFit="false"/>
      <protection locked="true" hidden="false"/>
    </xf>
    <xf numFmtId="176" fontId="62" fillId="0" borderId="5" xfId="24" applyFont="true" applyBorder="true" applyAlignment="true" applyProtection="false">
      <alignment horizontal="left" vertical="bottom" textRotation="0" wrapText="false" indent="0" shrinkToFit="false"/>
      <protection locked="true" hidden="false"/>
    </xf>
    <xf numFmtId="164" fontId="62" fillId="0" borderId="20" xfId="24" applyFont="true" applyBorder="true" applyAlignment="true" applyProtection="false">
      <alignment horizontal="left" vertical="bottom" textRotation="0" wrapText="false" indent="0" shrinkToFit="false"/>
      <protection locked="true" hidden="false"/>
    </xf>
    <xf numFmtId="164" fontId="62" fillId="0" borderId="7" xfId="24" applyFont="true" applyBorder="true" applyAlignment="true" applyProtection="false">
      <alignment horizontal="left" vertical="bottom" textRotation="0" wrapText="false" indent="0" shrinkToFit="false"/>
      <protection locked="true" hidden="false"/>
    </xf>
    <xf numFmtId="164" fontId="0" fillId="0" borderId="2" xfId="0" applyFont="fals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62" fillId="0" borderId="34" xfId="24" applyFont="true" applyBorder="true" applyAlignment="true" applyProtection="false">
      <alignment horizontal="general" vertical="bottom" textRotation="0" wrapText="false" indent="0" shrinkToFit="false"/>
      <protection locked="true" hidden="false"/>
    </xf>
    <xf numFmtId="164" fontId="23" fillId="0" borderId="8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60" fillId="0" borderId="18" xfId="0" applyFont="true" applyBorder="true" applyAlignment="true" applyProtection="false">
      <alignment horizontal="right" vertical="bottom" textRotation="0" wrapText="true" indent="0" shrinkToFit="false"/>
      <protection locked="true" hidden="false"/>
    </xf>
    <xf numFmtId="164" fontId="61" fillId="0" borderId="8" xfId="24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4" fontId="60" fillId="0" borderId="0" xfId="0" applyFont="true" applyBorder="false" applyAlignment="true" applyProtection="false">
      <alignment horizontal="right" vertical="bottom" textRotation="0" wrapText="false" indent="0" shrinkToFit="false"/>
      <protection locked="true" hidden="false"/>
    </xf>
    <xf numFmtId="164" fontId="62" fillId="0" borderId="37" xfId="24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4" fontId="61" fillId="0" borderId="1" xfId="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4" fontId="57" fillId="0" borderId="34" xfId="24" applyFont="true" applyBorder="true" applyAlignment="true" applyProtection="false">
      <alignment horizontal="general" vertical="bottom" textRotation="0" wrapText="false" indent="0" shrinkToFit="false"/>
      <protection locked="true" hidden="false"/>
    </xf>
    <xf numFmtId="164" fontId="57" fillId="0" borderId="6" xfId="24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4" fontId="57" fillId="0" borderId="6" xfId="24" applyFont="true" applyBorder="true" applyAlignment="true" applyProtection="false">
      <alignment horizontal="left" vertical="bottom" textRotation="0" wrapText="false" indent="0" shrinkToFit="false"/>
      <protection locked="true" hidden="false"/>
    </xf>
    <xf numFmtId="164" fontId="57" fillId="0" borderId="35" xfId="24" applyFont="true" applyBorder="true" applyAlignment="true" applyProtection="false">
      <alignment horizontal="left" vertical="bottom" textRotation="0" wrapText="false" indent="0" shrinkToFit="false"/>
      <protection locked="true" hidden="false"/>
    </xf>
    <xf numFmtId="164" fontId="67" fillId="0" borderId="11" xfId="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4" fontId="0" fillId="0" borderId="36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64" fillId="0" borderId="36" xfId="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4" fontId="64" fillId="0" borderId="37" xfId="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4" fontId="64" fillId="0" borderId="29" xfId="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4" fontId="0" fillId="0" borderId="60" xfId="0" applyFont="fals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0" fillId="0" borderId="41" xfId="0" applyFont="fals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57" fillId="0" borderId="8" xfId="24" applyFont="true" applyBorder="true" applyAlignment="true" applyProtection="false">
      <alignment horizontal="left" vertical="bottom" textRotation="0" wrapText="false" indent="0" shrinkToFit="false"/>
      <protection locked="true" hidden="false"/>
    </xf>
    <xf numFmtId="164" fontId="57" fillId="0" borderId="0" xfId="24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4" fontId="57" fillId="0" borderId="0" xfId="0" applyFont="true" applyBorder="true" applyAlignment="true" applyProtection="false">
      <alignment horizontal="left" vertical="bottom" textRotation="0" wrapText="false" indent="0" shrinkToFit="false"/>
      <protection locked="true" hidden="false"/>
    </xf>
    <xf numFmtId="164" fontId="57" fillId="0" borderId="2" xfId="0" applyFont="true" applyBorder="true" applyAlignment="true" applyProtection="false">
      <alignment horizontal="left" vertical="bottom" textRotation="0" wrapText="false" indent="0" shrinkToFit="false"/>
      <protection locked="true" hidden="false"/>
    </xf>
    <xf numFmtId="164" fontId="57" fillId="0" borderId="8" xfId="24" applyFont="true" applyBorder="true" applyAlignment="true" applyProtection="false">
      <alignment horizontal="general" vertical="bottom" textRotation="0" wrapText="false" indent="0" shrinkToFit="false"/>
      <protection locked="true" hidden="false"/>
    </xf>
    <xf numFmtId="173" fontId="57" fillId="0" borderId="1" xfId="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4" fontId="70" fillId="0" borderId="1" xfId="2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4" fontId="23" fillId="0" borderId="18" xfId="24" applyFont="true" applyBorder="true" applyAlignment="true" applyProtection="false">
      <alignment horizontal="left" vertical="center" textRotation="0" wrapText="false" indent="0" shrinkToFit="false"/>
      <protection locked="true" hidden="false"/>
    </xf>
    <xf numFmtId="164" fontId="64" fillId="0" borderId="0" xfId="24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4" fontId="64" fillId="0" borderId="0" xfId="24" applyFont="true" applyBorder="true" applyAlignment="true" applyProtection="false">
      <alignment horizontal="left" vertical="center" textRotation="0" wrapText="false" indent="0" shrinkToFit="false"/>
      <protection locked="true" hidden="false"/>
    </xf>
    <xf numFmtId="164" fontId="60" fillId="0" borderId="1" xfId="24" applyFont="true" applyBorder="true" applyAlignment="true" applyProtection="false">
      <alignment horizontal="right" vertical="center" textRotation="0" wrapText="false" indent="0" shrinkToFit="false"/>
      <protection locked="true" hidden="false"/>
    </xf>
    <xf numFmtId="164" fontId="61" fillId="0" borderId="1" xfId="24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4" fontId="52" fillId="0" borderId="0" xfId="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4" fontId="0" fillId="0" borderId="0" xfId="0" applyFont="false" applyBorder="true" applyAlignment="true" applyProtection="false">
      <alignment horizontal="center" vertical="bottom" textRotation="0" wrapText="false" indent="0" shrinkToFit="false"/>
      <protection locked="true" hidden="false"/>
    </xf>
    <xf numFmtId="164" fontId="68" fillId="0" borderId="0" xfId="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4" fontId="69" fillId="0" borderId="6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69" fillId="0" borderId="35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23" fillId="0" borderId="0" xfId="24" applyFont="true" applyBorder="true" applyAlignment="true" applyProtection="false">
      <alignment horizontal="left" vertical="center" textRotation="0" wrapText="false" indent="0" shrinkToFit="false"/>
      <protection locked="true" hidden="false"/>
    </xf>
    <xf numFmtId="164" fontId="64" fillId="0" borderId="8" xfId="24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4" fontId="52" fillId="0" borderId="2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23" fillId="0" borderId="8" xfId="24" applyFont="true" applyBorder="true" applyAlignment="true" applyProtection="false">
      <alignment horizontal="left" vertical="center" textRotation="0" wrapText="false" indent="0" shrinkToFit="false"/>
      <protection locked="true" hidden="false"/>
    </xf>
    <xf numFmtId="164" fontId="23" fillId="2" borderId="0" xfId="24" applyFont="true" applyBorder="true" applyAlignment="true" applyProtection="false">
      <alignment horizontal="left" vertical="center" textRotation="0" wrapText="false" indent="0" shrinkToFit="false"/>
      <protection locked="true" hidden="false"/>
    </xf>
    <xf numFmtId="164" fontId="0" fillId="2" borderId="0" xfId="0" applyFont="fals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68" fillId="0" borderId="11" xfId="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4" fontId="23" fillId="0" borderId="36" xfId="24" applyFont="true" applyBorder="true" applyAlignment="true" applyProtection="false">
      <alignment horizontal="left" vertical="center" textRotation="0" wrapText="false" indent="0" shrinkToFit="false"/>
      <protection locked="true" hidden="false"/>
    </xf>
    <xf numFmtId="164" fontId="64" fillId="0" borderId="36" xfId="24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4" fontId="64" fillId="0" borderId="37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64" fillId="0" borderId="29" xfId="24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4" fontId="23" fillId="0" borderId="11" xfId="24" applyFont="true" applyBorder="true" applyAlignment="true" applyProtection="false">
      <alignment horizontal="left" vertical="center" textRotation="0" wrapText="false" indent="0" shrinkToFit="false"/>
      <protection locked="true" hidden="false"/>
    </xf>
    <xf numFmtId="164" fontId="64" fillId="0" borderId="37" xfId="24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4" fontId="64" fillId="0" borderId="37" xfId="24" applyFont="true" applyBorder="true" applyAlignment="true" applyProtection="false">
      <alignment horizontal="left" vertical="center" textRotation="0" wrapText="false" indent="0" shrinkToFit="false"/>
      <protection locked="true" hidden="false"/>
    </xf>
    <xf numFmtId="164" fontId="52" fillId="0" borderId="37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52" fillId="0" borderId="29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73" fontId="69" fillId="0" borderId="1" xfId="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4" fontId="43" fillId="0" borderId="1" xfId="20" applyFont="false" applyBorder="true" applyAlignment="true" applyProtection="true">
      <alignment horizontal="general" vertical="bottom" textRotation="0" wrapText="false" indent="0" shrinkToFit="false"/>
      <protection locked="true" hidden="false"/>
    </xf>
    <xf numFmtId="164" fontId="63" fillId="0" borderId="0" xfId="0" applyFont="true" applyBorder="false" applyAlignment="false" applyProtection="false">
      <alignment horizontal="general" vertical="bottom" textRotation="0" wrapText="false" indent="0" shrinkToFit="false"/>
      <protection locked="true" hidden="false"/>
    </xf>
    <xf numFmtId="164" fontId="69" fillId="0" borderId="5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69" fillId="0" borderId="7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57" fillId="0" borderId="5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57" fillId="0" borderId="20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57" fillId="0" borderId="7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52" fillId="2" borderId="0" xfId="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4" fontId="52" fillId="2" borderId="0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52" fillId="0" borderId="8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58" fillId="0" borderId="2" xfId="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4" fontId="60" fillId="0" borderId="1" xfId="0" applyFont="true" applyBorder="true" applyAlignment="true" applyProtection="false">
      <alignment horizontal="right" vertical="center" textRotation="0" wrapText="true" indent="0" shrinkToFit="false"/>
      <protection locked="true" hidden="false"/>
    </xf>
    <xf numFmtId="164" fontId="57" fillId="0" borderId="1" xfId="0" applyFont="true" applyBorder="true" applyAlignment="true" applyProtection="false">
      <alignment horizontal="left" vertical="center" textRotation="0" wrapText="true" indent="0" shrinkToFit="false"/>
      <protection locked="true" hidden="false"/>
    </xf>
    <xf numFmtId="164" fontId="71" fillId="0" borderId="18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57" fillId="0" borderId="5" xfId="0" applyFont="true" applyBorder="true" applyAlignment="true" applyProtection="false">
      <alignment horizontal="left" vertical="bottom" textRotation="0" wrapText="true" indent="0" shrinkToFit="false"/>
      <protection locked="true" hidden="false"/>
    </xf>
    <xf numFmtId="164" fontId="57" fillId="0" borderId="11" xfId="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4" fontId="71" fillId="0" borderId="11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52" fillId="2" borderId="37" xfId="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4" fontId="52" fillId="2" borderId="37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52" fillId="0" borderId="36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58" fillId="0" borderId="29" xfId="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4" fontId="61" fillId="0" borderId="11" xfId="24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4" fontId="69" fillId="0" borderId="36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69" fillId="0" borderId="29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58" fillId="0" borderId="0" xfId="0" applyFont="true" applyBorder="false" applyAlignment="true" applyProtection="false">
      <alignment horizontal="center" vertical="bottom" textRotation="0" wrapText="false" indent="0" shrinkToFit="false"/>
      <protection locked="true" hidden="false"/>
    </xf>
    <xf numFmtId="164" fontId="52" fillId="0" borderId="0" xfId="0" applyFont="true" applyBorder="false" applyAlignment="true" applyProtection="false">
      <alignment horizontal="center" vertical="bottom" textRotation="0" wrapText="false" indent="0" shrinkToFit="false"/>
      <protection locked="true" hidden="false"/>
    </xf>
    <xf numFmtId="164" fontId="72" fillId="0" borderId="0" xfId="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4" fontId="58" fillId="0" borderId="1" xfId="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77" fontId="72" fillId="0" borderId="0" xfId="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4" fontId="23" fillId="0" borderId="0" xfId="24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73" fillId="0" borderId="1" xfId="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8" fontId="74" fillId="0" borderId="0" xfId="24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4" fontId="64" fillId="0" borderId="0" xfId="24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8" fontId="64" fillId="2" borderId="14" xfId="24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72" fontId="57" fillId="0" borderId="35" xfId="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4" fontId="57" fillId="0" borderId="0" xfId="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72" fontId="57" fillId="0" borderId="2" xfId="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4" fontId="23" fillId="0" borderId="0" xfId="24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72" fontId="57" fillId="0" borderId="29" xfId="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4" fontId="67" fillId="2" borderId="0" xfId="0" applyFont="true" applyBorder="false" applyAlignment="true" applyProtection="false">
      <alignment horizontal="center" vertical="bottom" textRotation="0" wrapText="false" indent="0" shrinkToFit="false"/>
      <protection locked="true" hidden="false"/>
    </xf>
    <xf numFmtId="164" fontId="34" fillId="0" borderId="0" xfId="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4" fontId="34" fillId="0" borderId="0" xfId="0" applyFont="true" applyBorder="true" applyAlignment="true" applyProtection="false">
      <alignment horizontal="center" vertical="center" textRotation="0" wrapText="false" indent="0" shrinkToFit="true"/>
      <protection locked="true" hidden="false"/>
    </xf>
    <xf numFmtId="164" fontId="35" fillId="0" borderId="0" xfId="0" applyFont="true" applyBorder="true" applyAlignment="true" applyProtection="false">
      <alignment horizontal="center" vertical="center" textRotation="0" wrapText="false" indent="0" shrinkToFit="true"/>
      <protection locked="true" hidden="false"/>
    </xf>
    <xf numFmtId="164" fontId="75" fillId="0" borderId="0" xfId="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4" fontId="76" fillId="0" borderId="0" xfId="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4" fontId="76" fillId="0" borderId="0" xfId="0" applyFont="true" applyBorder="false" applyAlignment="true" applyProtection="false">
      <alignment horizontal="center" vertical="bottom" textRotation="0" wrapText="false" indent="0" shrinkToFit="false"/>
      <protection locked="true" hidden="false"/>
    </xf>
    <xf numFmtId="164" fontId="34" fillId="0" borderId="0" xfId="0" applyFont="true" applyBorder="false" applyAlignment="false" applyProtection="false">
      <alignment horizontal="general" vertical="bottom" textRotation="0" wrapText="false" indent="0" shrinkToFit="false"/>
      <protection locked="true" hidden="false"/>
    </xf>
    <xf numFmtId="164" fontId="73" fillId="0" borderId="0" xfId="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4" fontId="73" fillId="0" borderId="2" xfId="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7" fontId="64" fillId="0" borderId="1" xfId="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4" fontId="56" fillId="0" borderId="1" xfId="24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4" fontId="77" fillId="0" borderId="20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4" fontId="23" fillId="0" borderId="6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77" fillId="0" borderId="7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4" fontId="23" fillId="0" borderId="8" xfId="24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23" fillId="0" borderId="2" xfId="24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73" fillId="0" borderId="0" xfId="0" applyFont="true" applyBorder="false" applyAlignment="true" applyProtection="false">
      <alignment horizontal="center" vertical="bottom" textRotation="0" wrapText="false" indent="0" shrinkToFit="false"/>
      <protection locked="true" hidden="false"/>
    </xf>
    <xf numFmtId="164" fontId="62" fillId="0" borderId="0" xfId="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4" fontId="78" fillId="0" borderId="0" xfId="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4" fontId="64" fillId="0" borderId="14" xfId="24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8" fontId="64" fillId="0" borderId="1" xfId="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4" fontId="64" fillId="0" borderId="2" xfId="24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4" fontId="64" fillId="0" borderId="18" xfId="24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4" fontId="79" fillId="0" borderId="0" xfId="0" applyFont="true" applyBorder="false" applyAlignment="true" applyProtection="false">
      <alignment horizontal="center" vertical="center" textRotation="0" wrapText="false" indent="0" shrinkToFit="false"/>
      <protection locked="true" hidden="false"/>
    </xf>
    <xf numFmtId="164" fontId="73" fillId="0" borderId="15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4" fontId="73" fillId="0" borderId="19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4" fontId="73" fillId="0" borderId="17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4" fontId="73" fillId="0" borderId="1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4" fontId="73" fillId="0" borderId="20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4" fontId="73" fillId="0" borderId="0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4" fontId="80" fillId="0" borderId="0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4" fontId="23" fillId="0" borderId="20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4" fontId="81" fillId="0" borderId="0" xfId="0" applyFont="true" applyBorder="false" applyAlignment="false" applyProtection="false">
      <alignment horizontal="general" vertical="bottom" textRotation="0" wrapText="false" indent="0" shrinkToFit="false"/>
      <protection locked="true" hidden="false"/>
    </xf>
    <xf numFmtId="164" fontId="77" fillId="0" borderId="18" xfId="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4" fontId="81" fillId="0" borderId="23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8" fontId="81" fillId="0" borderId="23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81" fillId="0" borderId="60" xfId="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4" fontId="81" fillId="0" borderId="0" xfId="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4" fontId="56" fillId="0" borderId="21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4" fontId="82" fillId="0" borderId="27" xfId="23" applyFont="true" applyBorder="true" applyAlignment="true" applyProtection="true">
      <alignment horizontal="left" vertical="center" textRotation="0" wrapText="true" indent="0" shrinkToFit="false"/>
      <protection locked="true" hidden="false"/>
    </xf>
    <xf numFmtId="164" fontId="56" fillId="0" borderId="16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4" fontId="83" fillId="0" borderId="27" xfId="23" applyFont="true" applyBorder="true" applyAlignment="true" applyProtection="true">
      <alignment horizontal="left" vertical="center" textRotation="0" wrapText="true" indent="0" shrinkToFit="false"/>
      <protection locked="true" hidden="false"/>
    </xf>
    <xf numFmtId="164" fontId="34" fillId="0" borderId="0" xfId="0" applyFont="true" applyBorder="false" applyAlignment="true" applyProtection="false">
      <alignment horizontal="center" vertical="bottom" textRotation="0" wrapText="false" indent="0" shrinkToFit="false"/>
      <protection locked="true" hidden="false"/>
    </xf>
    <xf numFmtId="164" fontId="81" fillId="0" borderId="49" xfId="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4" fontId="81" fillId="0" borderId="0" xfId="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4" fontId="77" fillId="0" borderId="18" xfId="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70" fontId="23" fillId="0" borderId="0" xfId="0" applyFont="true" applyBorder="false" applyAlignment="false" applyProtection="false">
      <alignment horizontal="general" vertical="bottom" textRotation="0" wrapText="false" indent="0" shrinkToFit="false"/>
      <protection locked="true" hidden="false"/>
    </xf>
    <xf numFmtId="164" fontId="64" fillId="0" borderId="11" xfId="24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4" fontId="64" fillId="0" borderId="29" xfId="24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4" fontId="81" fillId="0" borderId="48" xfId="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4" fontId="77" fillId="0" borderId="5" xfId="0" applyFont="true" applyBorder="true" applyAlignment="true" applyProtection="false">
      <alignment horizontal="left" vertical="bottom" textRotation="0" wrapText="false" indent="0" shrinkToFit="false"/>
      <protection locked="true" hidden="false"/>
    </xf>
    <xf numFmtId="164" fontId="77" fillId="0" borderId="20" xfId="0" applyFont="true" applyBorder="true" applyAlignment="true" applyProtection="false">
      <alignment horizontal="left" vertical="bottom" textRotation="0" wrapText="false" indent="0" shrinkToFit="false"/>
      <protection locked="true" hidden="false"/>
    </xf>
    <xf numFmtId="164" fontId="81" fillId="0" borderId="20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77" fillId="0" borderId="20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77" fillId="0" borderId="7" xfId="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4" fontId="77" fillId="0" borderId="8" xfId="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4" fontId="77" fillId="0" borderId="0" xfId="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4" fontId="84" fillId="0" borderId="0" xfId="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4" fontId="23" fillId="0" borderId="0" xfId="0" applyFont="true" applyBorder="false" applyAlignment="false" applyProtection="false">
      <alignment horizontal="general" vertical="bottom" textRotation="0" wrapText="false" indent="0" shrinkToFit="false"/>
      <protection locked="true" hidden="false"/>
    </xf>
    <xf numFmtId="164" fontId="23" fillId="0" borderId="0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34" fillId="0" borderId="0" xfId="0" applyFont="true" applyBorder="true" applyAlignment="true" applyProtection="false">
      <alignment horizontal="center" vertical="center" textRotation="0" wrapText="true" indent="0" shrinkToFit="false"/>
      <protection locked="true" hidden="false"/>
    </xf>
    <xf numFmtId="164" fontId="73" fillId="0" borderId="0" xfId="0" applyFont="true" applyBorder="true" applyAlignment="true" applyProtection="false">
      <alignment horizontal="left" vertical="bottom" textRotation="0" wrapText="false" indent="0" shrinkToFit="false"/>
      <protection locked="true" hidden="false"/>
    </xf>
    <xf numFmtId="164" fontId="85" fillId="0" borderId="0" xfId="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4" fontId="73" fillId="0" borderId="61" xfId="0" applyFont="true" applyBorder="true" applyAlignment="true" applyProtection="false">
      <alignment horizontal="left" vertical="bottom" textRotation="0" wrapText="false" indent="0" shrinkToFit="false"/>
      <protection locked="true" hidden="false"/>
    </xf>
    <xf numFmtId="164" fontId="34" fillId="0" borderId="0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4" fontId="73" fillId="0" borderId="0" xfId="0" applyFont="true" applyBorder="true" applyAlignment="true" applyProtection="false">
      <alignment horizontal="left" vertical="center" textRotation="0" wrapText="false" indent="0" shrinkToFit="false"/>
      <protection locked="true" hidden="false"/>
    </xf>
    <xf numFmtId="164" fontId="34" fillId="0" borderId="0" xfId="0" applyFont="true" applyBorder="true" applyAlignment="true" applyProtection="false">
      <alignment horizontal="center" vertical="center" textRotation="0" wrapText="false" indent="0" shrinkToFit="true"/>
      <protection locked="true" hidden="false"/>
    </xf>
    <xf numFmtId="164" fontId="73" fillId="0" borderId="62" xfId="0" applyFont="true" applyBorder="true" applyAlignment="true" applyProtection="false">
      <alignment horizontal="left" vertical="center" textRotation="0" wrapText="false" indent="0" shrinkToFit="false"/>
      <protection locked="true" hidden="false"/>
    </xf>
    <xf numFmtId="164" fontId="75" fillId="0" borderId="0" xfId="0" applyFont="true" applyBorder="true" applyAlignment="true" applyProtection="false">
      <alignment horizontal="center" vertical="center" textRotation="0" wrapText="true" indent="0" shrinkToFit="false"/>
      <protection locked="true" hidden="false"/>
    </xf>
    <xf numFmtId="164" fontId="73" fillId="0" borderId="52" xfId="0" applyFont="true" applyBorder="true" applyAlignment="true" applyProtection="false">
      <alignment horizontal="left" vertical="center" textRotation="0" wrapText="false" indent="0" shrinkToFit="false"/>
      <protection locked="true" hidden="false"/>
    </xf>
    <xf numFmtId="164" fontId="73" fillId="0" borderId="63" xfId="0" applyFont="true" applyBorder="true" applyAlignment="true" applyProtection="false">
      <alignment horizontal="left" vertical="bottom" textRotation="0" wrapText="false" indent="0" shrinkToFit="false"/>
      <protection locked="true" hidden="false"/>
    </xf>
    <xf numFmtId="164" fontId="77" fillId="0" borderId="0" xfId="0" applyFont="true" applyBorder="true" applyAlignment="true" applyProtection="false">
      <alignment horizontal="center" vertical="center" textRotation="0" wrapText="true" indent="0" shrinkToFit="false"/>
      <protection locked="true" hidden="false"/>
    </xf>
    <xf numFmtId="164" fontId="34" fillId="2" borderId="20" xfId="0" applyFont="true" applyBorder="true" applyAlignment="true" applyProtection="false">
      <alignment horizontal="center" vertical="center" textRotation="0" wrapText="true" indent="0" shrinkToFit="false"/>
      <protection locked="true" hidden="false"/>
    </xf>
    <xf numFmtId="164" fontId="73" fillId="0" borderId="0" xfId="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4" fontId="86" fillId="0" borderId="14" xfId="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71" fontId="73" fillId="2" borderId="34" xfId="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4" fontId="73" fillId="4" borderId="6" xfId="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72" fontId="73" fillId="0" borderId="35" xfId="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71" fontId="73" fillId="2" borderId="8" xfId="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4" fontId="73" fillId="4" borderId="0" xfId="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72" fontId="73" fillId="0" borderId="2" xfId="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71" fontId="73" fillId="2" borderId="36" xfId="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4" fontId="73" fillId="4" borderId="37" xfId="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72" fontId="73" fillId="0" borderId="29" xfId="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4" fontId="67" fillId="0" borderId="0" xfId="0" applyFont="true" applyBorder="false" applyAlignment="true" applyProtection="false">
      <alignment horizontal="center" vertical="bottom" textRotation="0" wrapText="false" indent="0" shrinkToFit="false"/>
      <protection locked="true" hidden="false"/>
    </xf>
    <xf numFmtId="164" fontId="34" fillId="0" borderId="1" xfId="0" applyFont="true" applyBorder="true" applyAlignment="true" applyProtection="false">
      <alignment horizontal="center" vertical="center" textRotation="0" wrapText="false" indent="0" shrinkToFit="true"/>
      <protection locked="true" hidden="false"/>
    </xf>
    <xf numFmtId="164" fontId="87" fillId="0" borderId="0" xfId="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4" fontId="84" fillId="0" borderId="0" xfId="0" applyFont="true" applyBorder="false" applyAlignment="false" applyProtection="false">
      <alignment horizontal="general" vertical="bottom" textRotation="0" wrapText="false" indent="0" shrinkToFit="false"/>
      <protection locked="true" hidden="false"/>
    </xf>
    <xf numFmtId="164" fontId="87" fillId="0" borderId="0" xfId="0" applyFont="true" applyBorder="false" applyAlignment="true" applyProtection="false">
      <alignment horizontal="center" vertical="bottom" textRotation="0" wrapText="false" indent="0" shrinkToFit="false"/>
      <protection locked="true" hidden="false"/>
    </xf>
    <xf numFmtId="164" fontId="35" fillId="0" borderId="37" xfId="0" applyFont="true" applyBorder="true" applyAlignment="true" applyProtection="false">
      <alignment horizontal="center" vertical="center" textRotation="0" wrapText="false" indent="0" shrinkToFit="true"/>
      <protection locked="true" hidden="false"/>
    </xf>
    <xf numFmtId="164" fontId="35" fillId="0" borderId="29" xfId="0" applyFont="true" applyBorder="true" applyAlignment="true" applyProtection="false">
      <alignment horizontal="center" vertical="center" textRotation="0" wrapText="false" indent="0" shrinkToFit="true"/>
      <protection locked="true" hidden="false"/>
    </xf>
    <xf numFmtId="164" fontId="73" fillId="0" borderId="7" xfId="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7" fontId="58" fillId="0" borderId="1" xfId="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4" fontId="64" fillId="0" borderId="3" xfId="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4" fontId="64" fillId="0" borderId="4" xfId="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4" fontId="77" fillId="0" borderId="5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4" fontId="77" fillId="0" borderId="35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4" fontId="78" fillId="0" borderId="9" xfId="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4" fontId="78" fillId="0" borderId="12" xfId="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4" fontId="78" fillId="0" borderId="54" xfId="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4" fontId="78" fillId="0" borderId="13" xfId="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8" fontId="58" fillId="0" borderId="1" xfId="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4" fontId="78" fillId="0" borderId="15" xfId="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4" fontId="78" fillId="0" borderId="16" xfId="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4" fontId="78" fillId="0" borderId="17" xfId="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4" fontId="88" fillId="0" borderId="0" xfId="0" applyFont="true" applyBorder="false" applyAlignment="true" applyProtection="false">
      <alignment horizontal="center" vertical="center" textRotation="0" wrapText="false" indent="0" shrinkToFit="false"/>
      <protection locked="true" hidden="false"/>
    </xf>
    <xf numFmtId="164" fontId="64" fillId="0" borderId="30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4" fontId="64" fillId="0" borderId="43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4" fontId="64" fillId="0" borderId="44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4" fontId="64" fillId="0" borderId="14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4" fontId="64" fillId="0" borderId="35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4" fontId="80" fillId="0" borderId="15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4" fontId="80" fillId="0" borderId="16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4" fontId="80" fillId="0" borderId="5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4" fontId="80" fillId="0" borderId="21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4" fontId="80" fillId="0" borderId="17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4" fontId="64" fillId="0" borderId="0" xfId="0" applyFont="true" applyBorder="false" applyAlignment="true" applyProtection="false">
      <alignment horizontal="center" vertical="bottom" textRotation="0" wrapText="false" indent="0" shrinkToFit="false"/>
      <protection locked="true" hidden="false"/>
    </xf>
    <xf numFmtId="164" fontId="89" fillId="2" borderId="4" xfId="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4" fontId="81" fillId="0" borderId="25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81" fillId="0" borderId="38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77" fillId="0" borderId="19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9" fontId="81" fillId="0" borderId="38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81" fillId="0" borderId="64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81" fillId="0" borderId="26" xfId="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4" fontId="23" fillId="0" borderId="65" xfId="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4" fontId="23" fillId="0" borderId="64" xfId="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4" fontId="23" fillId="0" borderId="25" xfId="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4" fontId="34" fillId="0" borderId="15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4" fontId="23" fillId="8" borderId="44" xfId="24" applyFont="true" applyBorder="true" applyAlignment="true" applyProtection="false">
      <alignment horizontal="left" vertical="bottom" textRotation="0" wrapText="false" indent="0" shrinkToFit="false"/>
      <protection locked="true" hidden="false"/>
    </xf>
    <xf numFmtId="164" fontId="34" fillId="0" borderId="1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4" fontId="89" fillId="2" borderId="66" xfId="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4" fontId="81" fillId="0" borderId="67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81" fillId="0" borderId="27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9" fontId="81" fillId="0" borderId="27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81" fillId="0" borderId="68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81" fillId="0" borderId="69" xfId="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4" fontId="23" fillId="0" borderId="51" xfId="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4" fontId="23" fillId="0" borderId="68" xfId="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4" fontId="23" fillId="0" borderId="67" xfId="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4" fontId="23" fillId="8" borderId="59" xfId="24" applyFont="true" applyBorder="true" applyAlignment="true" applyProtection="false">
      <alignment horizontal="left" vertical="bottom" textRotation="0" wrapText="false" indent="0" shrinkToFit="false"/>
      <protection locked="true" hidden="false"/>
    </xf>
    <xf numFmtId="164" fontId="89" fillId="2" borderId="13" xfId="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4" fontId="81" fillId="0" borderId="70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81" fillId="0" borderId="39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9" fontId="81" fillId="0" borderId="39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81" fillId="0" borderId="71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81" fillId="0" borderId="72" xfId="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4" fontId="23" fillId="0" borderId="73" xfId="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4" fontId="23" fillId="0" borderId="71" xfId="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4" fontId="23" fillId="0" borderId="70" xfId="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4" fontId="23" fillId="8" borderId="42" xfId="24" applyFont="true" applyBorder="true" applyAlignment="true" applyProtection="false">
      <alignment horizontal="left" vertical="bottom" textRotation="0" wrapText="false" indent="0" shrinkToFit="false"/>
      <protection locked="true" hidden="false"/>
    </xf>
    <xf numFmtId="164" fontId="75" fillId="9" borderId="1" xfId="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4" fontId="81" fillId="0" borderId="64" xfId="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4" fontId="34" fillId="0" borderId="1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4" fontId="81" fillId="0" borderId="68" xfId="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4" fontId="81" fillId="0" borderId="74" xfId="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4" fontId="81" fillId="0" borderId="71" xfId="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4" fontId="81" fillId="0" borderId="47" xfId="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4" fontId="23" fillId="0" borderId="23" xfId="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4" fontId="23" fillId="0" borderId="47" xfId="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4" fontId="23" fillId="0" borderId="22" xfId="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4" fontId="34" fillId="0" borderId="10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4" fontId="23" fillId="0" borderId="75" xfId="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4" fontId="23" fillId="0" borderId="74" xfId="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4" fontId="23" fillId="0" borderId="12" xfId="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4" fontId="64" fillId="0" borderId="5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23" fillId="0" borderId="20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23" fillId="0" borderId="7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90" fillId="0" borderId="5" xfId="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4" fontId="90" fillId="0" borderId="7" xfId="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4" fontId="64" fillId="0" borderId="21" xfId="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4" fontId="64" fillId="0" borderId="15" xfId="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4" fontId="64" fillId="0" borderId="5" xfId="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5" fontId="91" fillId="0" borderId="1" xfId="21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23" fillId="0" borderId="35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77" fillId="0" borderId="52" xfId="0" applyFont="true" applyBorder="true" applyAlignment="true" applyProtection="false">
      <alignment horizontal="left" vertical="bottom" textRotation="0" wrapText="false" indent="0" shrinkToFit="false"/>
      <protection locked="true" hidden="false"/>
    </xf>
    <xf numFmtId="164" fontId="75" fillId="0" borderId="24" xfId="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4" fontId="92" fillId="0" borderId="1" xfId="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4" fontId="86" fillId="0" borderId="0" xfId="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4" fontId="23" fillId="0" borderId="34" xfId="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4" fontId="23" fillId="0" borderId="6" xfId="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4" fontId="23" fillId="0" borderId="35" xfId="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4" fontId="23" fillId="0" borderId="36" xfId="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4" fontId="23" fillId="0" borderId="37" xfId="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4" fontId="23" fillId="0" borderId="29" xfId="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4" fontId="23" fillId="0" borderId="1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23" fillId="0" borderId="11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35" fillId="10" borderId="1" xfId="24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4" fontId="35" fillId="0" borderId="0" xfId="24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4" fontId="75" fillId="0" borderId="0" xfId="24" applyFont="true" applyBorder="false" applyAlignment="true" applyProtection="false">
      <alignment horizontal="left" vertical="bottom" textRotation="0" wrapText="false" indent="0" shrinkToFit="false"/>
      <protection locked="true" hidden="false"/>
    </xf>
    <xf numFmtId="164" fontId="73" fillId="0" borderId="0" xfId="24" applyFont="true" applyBorder="false" applyAlignment="true" applyProtection="false">
      <alignment horizontal="left" vertical="bottom" textRotation="0" wrapText="false" indent="0" shrinkToFit="false"/>
      <protection locked="true" hidden="false"/>
    </xf>
    <xf numFmtId="164" fontId="62" fillId="0" borderId="0" xfId="24" applyFont="true" applyBorder="false" applyAlignment="true" applyProtection="false">
      <alignment horizontal="center" vertical="bottom" textRotation="0" wrapText="false" indent="0" shrinkToFit="false"/>
      <protection locked="true" hidden="false"/>
    </xf>
    <xf numFmtId="168" fontId="83" fillId="0" borderId="0" xfId="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4" fontId="23" fillId="0" borderId="0" xfId="24" applyFont="true" applyBorder="true" applyAlignment="true" applyProtection="false">
      <alignment horizontal="left" vertical="bottom" textRotation="0" wrapText="false" indent="0" shrinkToFit="false"/>
      <protection locked="true" hidden="false"/>
    </xf>
    <xf numFmtId="164" fontId="62" fillId="0" borderId="0" xfId="24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4" fontId="62" fillId="0" borderId="0" xfId="24" applyFont="true" applyBorder="false" applyAlignment="true" applyProtection="false">
      <alignment horizontal="center" vertical="bottom" textRotation="0" wrapText="false" indent="0" shrinkToFit="false"/>
      <protection locked="true" hidden="false"/>
    </xf>
    <xf numFmtId="164" fontId="73" fillId="2" borderId="27" xfId="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4" fontId="23" fillId="0" borderId="0" xfId="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4" fontId="93" fillId="0" borderId="0" xfId="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4" fontId="94" fillId="0" borderId="0" xfId="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4" fontId="74" fillId="0" borderId="0" xfId="0" applyFont="true" applyBorder="false" applyAlignment="false" applyProtection="false">
      <alignment horizontal="general" vertical="bottom" textRotation="0" wrapText="false" indent="0" shrinkToFit="false"/>
      <protection locked="true" hidden="false"/>
    </xf>
    <xf numFmtId="164" fontId="56" fillId="0" borderId="15" xfId="0" applyFont="true" applyBorder="true" applyAlignment="true" applyProtection="false">
      <alignment horizontal="center" vertical="center" textRotation="0" wrapText="true" indent="0" shrinkToFit="false"/>
      <protection locked="true" hidden="false"/>
    </xf>
    <xf numFmtId="164" fontId="34" fillId="0" borderId="31" xfId="0" applyFont="true" applyBorder="true" applyAlignment="true" applyProtection="false">
      <alignment horizontal="center" vertical="center" textRotation="0" wrapText="false" indent="0" shrinkToFit="true"/>
      <protection locked="true" hidden="false"/>
    </xf>
    <xf numFmtId="164" fontId="73" fillId="0" borderId="0" xfId="0" applyFont="true" applyBorder="true" applyAlignment="true" applyProtection="false">
      <alignment horizontal="left" vertical="bottom" textRotation="0" wrapText="false" indent="0" shrinkToFit="false"/>
      <protection locked="true" hidden="false"/>
    </xf>
    <xf numFmtId="165" fontId="34" fillId="0" borderId="1" xfId="21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73" fillId="0" borderId="5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4" fontId="95" fillId="0" borderId="14" xfId="0" applyFont="true" applyBorder="true" applyAlignment="true" applyProtection="false">
      <alignment horizontal="left" vertical="bottom" textRotation="0" wrapText="false" indent="0" shrinkToFit="true"/>
      <protection locked="true" hidden="false"/>
    </xf>
    <xf numFmtId="164" fontId="73" fillId="0" borderId="20" xfId="0" applyFont="true" applyBorder="true" applyAlignment="true" applyProtection="false">
      <alignment horizontal="left" vertical="bottom" textRotation="0" wrapText="false" indent="0" shrinkToFit="false"/>
      <protection locked="true" hidden="false"/>
    </xf>
    <xf numFmtId="164" fontId="93" fillId="0" borderId="1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4" fontId="95" fillId="0" borderId="18" xfId="0" applyFont="true" applyBorder="true" applyAlignment="true" applyProtection="false">
      <alignment horizontal="left" vertical="bottom" textRotation="0" wrapText="false" indent="0" shrinkToFit="true"/>
      <protection locked="true" hidden="false"/>
    </xf>
    <xf numFmtId="164" fontId="64" fillId="0" borderId="1" xfId="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4" fontId="73" fillId="0" borderId="14" xfId="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4" fontId="95" fillId="0" borderId="11" xfId="0" applyFont="true" applyBorder="true" applyAlignment="true" applyProtection="false">
      <alignment horizontal="left" vertical="bottom" textRotation="0" wrapText="false" indent="0" shrinkToFit="true"/>
      <protection locked="true" hidden="false"/>
    </xf>
    <xf numFmtId="164" fontId="62" fillId="0" borderId="0" xfId="0" applyFont="true" applyBorder="false" applyAlignment="true" applyProtection="false">
      <alignment horizontal="right" vertical="bottom" textRotation="0" wrapText="false" indent="0" shrinkToFit="false"/>
      <protection locked="true" hidden="false"/>
    </xf>
    <xf numFmtId="164" fontId="64" fillId="0" borderId="0" xfId="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4" fontId="64" fillId="3" borderId="3" xfId="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4" fontId="64" fillId="0" borderId="8" xfId="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4" fontId="62" fillId="0" borderId="25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56" fillId="0" borderId="0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4" fontId="91" fillId="0" borderId="1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4" fontId="62" fillId="0" borderId="0" xfId="0" applyFont="true" applyBorder="true" applyAlignment="true" applyProtection="false">
      <alignment horizontal="left" vertical="bottom" textRotation="0" wrapText="false" indent="0" shrinkToFit="false"/>
      <protection locked="true" hidden="false"/>
    </xf>
    <xf numFmtId="164" fontId="62" fillId="0" borderId="67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56" fillId="0" borderId="76" xfId="0" applyFont="true" applyBorder="true" applyAlignment="true" applyProtection="false">
      <alignment horizontal="center" vertical="bottom" textRotation="0" wrapText="true" indent="0" shrinkToFit="false"/>
      <protection locked="true" hidden="false"/>
    </xf>
    <xf numFmtId="164" fontId="96" fillId="0" borderId="77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4" fontId="23" fillId="0" borderId="67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23" fillId="0" borderId="68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73" fillId="0" borderId="78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4" fontId="95" fillId="0" borderId="79" xfId="0" applyFont="true" applyBorder="true" applyAlignment="true" applyProtection="false">
      <alignment horizontal="left" vertical="bottom" textRotation="0" wrapText="false" indent="0" shrinkToFit="true"/>
      <protection locked="true" hidden="false"/>
    </xf>
    <xf numFmtId="164" fontId="75" fillId="0" borderId="0" xfId="0" applyFont="true" applyBorder="false" applyAlignment="true" applyProtection="false">
      <alignment horizontal="center" vertical="bottom" textRotation="0" wrapText="false" indent="0" shrinkToFit="false"/>
      <protection locked="true" hidden="false"/>
    </xf>
    <xf numFmtId="165" fontId="97" fillId="0" borderId="0" xfId="21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4" fontId="95" fillId="0" borderId="53" xfId="0" applyFont="true" applyBorder="true" applyAlignment="true" applyProtection="false">
      <alignment horizontal="left" vertical="bottom" textRotation="0" wrapText="false" indent="0" shrinkToFit="true"/>
      <protection locked="true" hidden="false"/>
    </xf>
    <xf numFmtId="164" fontId="93" fillId="0" borderId="14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4" fontId="95" fillId="0" borderId="59" xfId="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73" fontId="95" fillId="0" borderId="0" xfId="0" applyFont="true" applyBorder="true" applyAlignment="true" applyProtection="false">
      <alignment horizontal="center" vertical="bottom" textRotation="0" wrapText="false" indent="0" shrinkToFit="true"/>
      <protection locked="true" hidden="false"/>
    </xf>
    <xf numFmtId="164" fontId="95" fillId="0" borderId="0" xfId="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4" fontId="95" fillId="0" borderId="2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95" fillId="0" borderId="60" xfId="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73" fontId="95" fillId="0" borderId="52" xfId="0" applyFont="true" applyBorder="true" applyAlignment="true" applyProtection="false">
      <alignment horizontal="center" vertical="bottom" textRotation="0" wrapText="false" indent="0" shrinkToFit="true"/>
      <protection locked="true" hidden="false"/>
    </xf>
    <xf numFmtId="164" fontId="95" fillId="0" borderId="52" xfId="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4" fontId="95" fillId="0" borderId="24" xfId="0" applyFont="true" applyBorder="true" applyAlignment="true" applyProtection="false">
      <alignment horizontal="center" vertical="bottom" textRotation="0" wrapText="false" indent="0" shrinkToFit="true"/>
      <protection locked="true" hidden="false"/>
    </xf>
    <xf numFmtId="164" fontId="56" fillId="0" borderId="70" xfId="0" applyFont="true" applyBorder="true" applyAlignment="true" applyProtection="false">
      <alignment horizontal="left" vertical="bottom" textRotation="0" wrapText="false" indent="0" shrinkToFit="false"/>
      <protection locked="true" hidden="false"/>
    </xf>
    <xf numFmtId="164" fontId="62" fillId="0" borderId="71" xfId="0" applyFont="true" applyBorder="true" applyAlignment="true" applyProtection="false">
      <alignment horizontal="left" vertical="bottom" textRotation="0" wrapText="false" indent="0" shrinkToFit="false"/>
      <protection locked="true" hidden="false"/>
    </xf>
    <xf numFmtId="164" fontId="56" fillId="0" borderId="0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91" fillId="0" borderId="1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4" fontId="62" fillId="0" borderId="0" xfId="0" applyFont="true" applyBorder="false" applyAlignment="false" applyProtection="false">
      <alignment horizontal="general" vertical="bottom" textRotation="0" wrapText="false" indent="0" shrinkToFit="false"/>
      <protection locked="true" hidden="false"/>
    </xf>
    <xf numFmtId="164" fontId="35" fillId="0" borderId="14" xfId="0" applyFont="true" applyBorder="true" applyAlignment="true" applyProtection="false">
      <alignment horizontal="center" vertical="bottom" textRotation="0" wrapText="false" indent="0" shrinkToFit="true"/>
      <protection locked="true" hidden="false"/>
    </xf>
    <xf numFmtId="174" fontId="93" fillId="0" borderId="11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4" fontId="23" fillId="0" borderId="12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23" fillId="0" borderId="74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98" fillId="0" borderId="1" xfId="0" applyFont="true" applyBorder="true" applyAlignment="true" applyProtection="false">
      <alignment horizontal="center" vertical="center" textRotation="0" wrapText="true" indent="0" shrinkToFit="false"/>
      <protection locked="true" hidden="false"/>
    </xf>
    <xf numFmtId="164" fontId="23" fillId="0" borderId="70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23" fillId="0" borderId="71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64" fillId="0" borderId="0" xfId="0" applyFont="true" applyBorder="false" applyAlignment="false" applyProtection="false">
      <alignment horizontal="general" vertical="bottom" textRotation="0" wrapText="false" indent="0" shrinkToFit="false"/>
      <protection locked="true" hidden="false"/>
    </xf>
    <xf numFmtId="164" fontId="75" fillId="0" borderId="0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4" fontId="64" fillId="0" borderId="1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4" fontId="75" fillId="0" borderId="1" xfId="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4" fontId="34" fillId="0" borderId="1" xfId="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4" fontId="75" fillId="0" borderId="5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75" fontId="75" fillId="0" borderId="20" xfId="22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5" fontId="75" fillId="0" borderId="7" xfId="21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5" fontId="75" fillId="6" borderId="1" xfId="21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5" fontId="93" fillId="0" borderId="1" xfId="21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5" fontId="35" fillId="0" borderId="1" xfId="21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97" fillId="0" borderId="0" xfId="0" applyFont="true" applyBorder="false" applyAlignment="false" applyProtection="false">
      <alignment horizontal="general" vertical="bottom" textRotation="0" wrapText="false" indent="0" shrinkToFit="false"/>
      <protection locked="true" hidden="false"/>
    </xf>
    <xf numFmtId="175" fontId="34" fillId="0" borderId="1" xfId="22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73" fillId="0" borderId="34" xfId="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4" fontId="95" fillId="0" borderId="34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95" fillId="0" borderId="6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95" fillId="0" borderId="35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99" fillId="0" borderId="11" xfId="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4" fontId="56" fillId="0" borderId="1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5" fontId="77" fillId="0" borderId="1" xfId="21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4" fontId="73" fillId="0" borderId="8" xfId="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4" fontId="95" fillId="0" borderId="8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95" fillId="0" borderId="0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84" fillId="0" borderId="0" xfId="0" applyFont="true" applyBorder="false" applyAlignment="true" applyProtection="false">
      <alignment horizontal="center" vertical="bottom" textRotation="0" wrapText="false" indent="0" shrinkToFit="false"/>
      <protection locked="true" hidden="false"/>
    </xf>
    <xf numFmtId="164" fontId="73" fillId="0" borderId="36" xfId="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4" fontId="23" fillId="0" borderId="36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95" fillId="0" borderId="37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95" fillId="0" borderId="29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34" fillId="0" borderId="3" xfId="0" applyFont="true" applyBorder="true" applyAlignment="true" applyProtection="false">
      <alignment horizontal="center" vertical="center" textRotation="0" wrapText="true" indent="0" shrinkToFit="true"/>
      <protection locked="true" hidden="false"/>
    </xf>
    <xf numFmtId="164" fontId="100" fillId="0" borderId="3" xfId="0" applyFont="true" applyBorder="true" applyAlignment="true" applyProtection="false">
      <alignment horizontal="center" vertical="bottom" textRotation="0" wrapText="false" indent="0" shrinkToFit="true"/>
      <protection locked="true" hidden="false"/>
    </xf>
    <xf numFmtId="164" fontId="75" fillId="0" borderId="14" xfId="0" applyFont="true" applyBorder="true" applyAlignment="true" applyProtection="false">
      <alignment horizontal="center" vertical="center" textRotation="0" wrapText="true" indent="0" shrinkToFit="true"/>
      <protection locked="true" hidden="false"/>
    </xf>
    <xf numFmtId="164" fontId="75" fillId="0" borderId="1" xfId="0" applyFont="true" applyBorder="true" applyAlignment="true" applyProtection="false">
      <alignment horizontal="center" vertical="center" textRotation="0" wrapText="true" indent="0" shrinkToFit="true"/>
      <protection locked="true" hidden="false"/>
    </xf>
    <xf numFmtId="164" fontId="34" fillId="0" borderId="54" xfId="0" applyFont="true" applyBorder="true" applyAlignment="true" applyProtection="false">
      <alignment horizontal="center" vertical="center" textRotation="0" wrapText="true" indent="0" shrinkToFit="true"/>
      <protection locked="true" hidden="false"/>
    </xf>
    <xf numFmtId="164" fontId="75" fillId="0" borderId="11" xfId="0" applyFont="true" applyBorder="true" applyAlignment="true" applyProtection="false">
      <alignment horizontal="center" vertical="center" textRotation="0" wrapText="true" indent="0" shrinkToFit="true"/>
      <protection locked="true" hidden="false"/>
    </xf>
    <xf numFmtId="164" fontId="75" fillId="0" borderId="11" xfId="0" applyFont="true" applyBorder="true" applyAlignment="true" applyProtection="false">
      <alignment horizontal="center" vertical="center" textRotation="0" wrapText="true" indent="0" shrinkToFit="true"/>
      <protection locked="true" hidden="false"/>
    </xf>
    <xf numFmtId="178" fontId="64" fillId="0" borderId="0" xfId="0" applyFont="true" applyBorder="false" applyAlignment="true" applyProtection="false">
      <alignment horizontal="center" vertical="bottom" textRotation="0" wrapText="false" indent="0" shrinkToFit="false"/>
      <protection locked="true" hidden="false"/>
    </xf>
    <xf numFmtId="164" fontId="73" fillId="0" borderId="1" xfId="0" applyFont="true" applyBorder="true" applyAlignment="true" applyProtection="false">
      <alignment horizontal="general" vertical="center" textRotation="0" wrapText="false" indent="0" shrinkToFit="false"/>
      <protection locked="true" hidden="false"/>
    </xf>
    <xf numFmtId="164" fontId="35" fillId="0" borderId="1" xfId="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4" fontId="34" fillId="0" borderId="14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4" fontId="35" fillId="0" borderId="34" xfId="0" applyFont="true" applyBorder="true" applyAlignment="true" applyProtection="false">
      <alignment horizontal="left" vertical="center" textRotation="0" wrapText="false" indent="0" shrinkToFit="true"/>
      <protection locked="true" hidden="false"/>
    </xf>
    <xf numFmtId="164" fontId="34" fillId="0" borderId="55" xfId="0" applyFont="true" applyBorder="true" applyAlignment="true" applyProtection="false">
      <alignment horizontal="left" vertical="bottom" textRotation="0" wrapText="false" indent="0" shrinkToFit="true"/>
      <protection locked="true" hidden="false"/>
    </xf>
    <xf numFmtId="164" fontId="35" fillId="0" borderId="8" xfId="0" applyFont="true" applyBorder="true" applyAlignment="true" applyProtection="false">
      <alignment horizontal="center" vertical="center" textRotation="0" wrapText="false" indent="0" shrinkToFit="true"/>
      <protection locked="true" hidden="false"/>
    </xf>
    <xf numFmtId="164" fontId="34" fillId="0" borderId="56" xfId="0" applyFont="true" applyBorder="true" applyAlignment="true" applyProtection="false">
      <alignment horizontal="left" vertical="bottom" textRotation="0" wrapText="false" indent="0" shrinkToFit="true"/>
      <protection locked="true" hidden="false"/>
    </xf>
    <xf numFmtId="164" fontId="77" fillId="0" borderId="14" xfId="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4" fontId="35" fillId="0" borderId="1" xfId="0" applyFont="true" applyBorder="true" applyAlignment="true" applyProtection="false">
      <alignment horizontal="center" vertical="center" textRotation="0" wrapText="false" indent="0" shrinkToFit="true"/>
      <protection locked="true" hidden="false"/>
    </xf>
    <xf numFmtId="164" fontId="34" fillId="0" borderId="11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4" fontId="77" fillId="0" borderId="11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4" fontId="101" fillId="0" borderId="8" xfId="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73" fontId="34" fillId="0" borderId="80" xfId="0" applyFont="true" applyBorder="true" applyAlignment="true" applyProtection="false">
      <alignment horizontal="center" vertical="center" textRotation="0" wrapText="false" indent="0" shrinkToFit="true"/>
      <protection locked="true" hidden="false"/>
    </xf>
    <xf numFmtId="164" fontId="77" fillId="0" borderId="0" xfId="0" applyFont="true" applyBorder="true" applyAlignment="true" applyProtection="false">
      <alignment horizontal="center" vertical="center" textRotation="0" wrapText="false" indent="0" shrinkToFit="true"/>
      <protection locked="true" hidden="false"/>
    </xf>
    <xf numFmtId="173" fontId="34" fillId="0" borderId="81" xfId="0" applyFont="true" applyBorder="true" applyAlignment="true" applyProtection="false">
      <alignment horizontal="center" vertical="center" textRotation="0" wrapText="false" indent="0" shrinkToFit="true"/>
      <protection locked="true" hidden="false"/>
    </xf>
    <xf numFmtId="164" fontId="77" fillId="0" borderId="36" xfId="0" applyFont="true" applyBorder="true" applyAlignment="true" applyProtection="false">
      <alignment horizontal="center" vertical="center" textRotation="0" wrapText="false" indent="0" shrinkToFit="true"/>
      <protection locked="true" hidden="false"/>
    </xf>
    <xf numFmtId="173" fontId="34" fillId="0" borderId="37" xfId="0" applyFont="true" applyBorder="true" applyAlignment="true" applyProtection="false">
      <alignment horizontal="center" vertical="center" textRotation="0" wrapText="false" indent="0" shrinkToFit="true"/>
      <protection locked="true" hidden="false"/>
    </xf>
    <xf numFmtId="164" fontId="77" fillId="0" borderId="37" xfId="0" applyFont="true" applyBorder="true" applyAlignment="true" applyProtection="false">
      <alignment horizontal="center" vertical="center" textRotation="0" wrapText="false" indent="0" shrinkToFit="true"/>
      <protection locked="true" hidden="false"/>
    </xf>
    <xf numFmtId="173" fontId="34" fillId="0" borderId="82" xfId="0" applyFont="true" applyBorder="true" applyAlignment="true" applyProtection="false">
      <alignment horizontal="center" vertical="center" textRotation="0" wrapText="false" indent="0" shrinkToFit="true"/>
      <protection locked="true" hidden="false"/>
    </xf>
    <xf numFmtId="164" fontId="74" fillId="0" borderId="0" xfId="0" applyFont="true" applyBorder="false" applyAlignment="true" applyProtection="false">
      <alignment horizontal="center" vertical="bottom" textRotation="0" wrapText="false" indent="0" shrinkToFit="false"/>
      <protection locked="true" hidden="false"/>
    </xf>
    <xf numFmtId="164" fontId="77" fillId="0" borderId="0" xfId="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4" fontId="74" fillId="0" borderId="0" xfId="0" applyFont="true" applyBorder="false" applyAlignment="true" applyProtection="false">
      <alignment horizontal="center" vertical="center" textRotation="0" wrapText="false" indent="0" shrinkToFit="false"/>
      <protection locked="true" hidden="false"/>
    </xf>
    <xf numFmtId="164" fontId="77" fillId="0" borderId="1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4" fontId="73" fillId="0" borderId="14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4" fontId="64" fillId="0" borderId="14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4" fontId="73" fillId="0" borderId="14" xfId="0" applyFont="true" applyBorder="true" applyAlignment="true" applyProtection="false">
      <alignment horizontal="center" vertical="center" textRotation="0" wrapText="true" indent="0" shrinkToFit="false"/>
      <protection locked="true" hidden="false"/>
    </xf>
    <xf numFmtId="164" fontId="64" fillId="0" borderId="0" xfId="0" applyFont="true" applyBorder="false" applyAlignment="true" applyProtection="false">
      <alignment horizontal="center" vertical="center" textRotation="0" wrapText="false" indent="0" shrinkToFit="false"/>
      <protection locked="true" hidden="false"/>
    </xf>
    <xf numFmtId="164" fontId="56" fillId="0" borderId="1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4" fontId="67" fillId="0" borderId="1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4" fontId="102" fillId="0" borderId="36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4" fontId="77" fillId="0" borderId="37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4" fontId="77" fillId="0" borderId="0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4" fontId="64" fillId="0" borderId="18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4" fontId="64" fillId="6" borderId="34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4" fontId="64" fillId="6" borderId="14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4" fontId="64" fillId="6" borderId="1" xfId="0" applyFont="true" applyBorder="true" applyAlignment="true" applyProtection="false">
      <alignment horizontal="center" vertical="bottom" textRotation="0" wrapText="true" indent="0" shrinkToFit="false"/>
      <protection locked="true" hidden="false"/>
    </xf>
    <xf numFmtId="164" fontId="64" fillId="6" borderId="18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4" fontId="64" fillId="0" borderId="11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4" fontId="80" fillId="6" borderId="11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4" fontId="64" fillId="0" borderId="15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4" fontId="64" fillId="0" borderId="19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4" fontId="64" fillId="0" borderId="16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4" fontId="64" fillId="0" borderId="0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4" fontId="103" fillId="0" borderId="25" xfId="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4" fontId="97" fillId="0" borderId="26" xfId="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4" fontId="76" fillId="0" borderId="3" xfId="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4" fontId="97" fillId="0" borderId="69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75" fillId="0" borderId="3" xfId="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4" fontId="97" fillId="0" borderId="22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97" fillId="0" borderId="41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97" fillId="0" borderId="60" xfId="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4" fontId="97" fillId="0" borderId="14" xfId="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4" fontId="97" fillId="0" borderId="41" xfId="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4" fontId="97" fillId="0" borderId="27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97" fillId="0" borderId="27" xfId="0" applyFont="true" applyBorder="true" applyAlignment="true" applyProtection="false">
      <alignment horizontal="left" vertical="bottom" textRotation="0" wrapText="false" indent="0" shrinkToFit="false"/>
      <protection locked="true" hidden="false"/>
    </xf>
    <xf numFmtId="164" fontId="97" fillId="0" borderId="27" xfId="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4" fontId="68" fillId="0" borderId="0" xfId="0" applyFont="true" applyBorder="false" applyAlignment="true" applyProtection="false">
      <alignment horizontal="center" vertical="bottom" textRotation="0" wrapText="false" indent="0" shrinkToFit="false"/>
      <protection locked="true" hidden="false"/>
    </xf>
    <xf numFmtId="164" fontId="58" fillId="0" borderId="0" xfId="0" applyFont="true" applyBorder="false" applyAlignment="true" applyProtection="false">
      <alignment horizontal="center" vertical="bottom" textRotation="0" wrapText="false" indent="0" shrinkToFit="false"/>
      <protection locked="true" hidden="false"/>
    </xf>
    <xf numFmtId="164" fontId="97" fillId="0" borderId="69" xfId="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4" fontId="97" fillId="0" borderId="18" xfId="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4" fontId="97" fillId="0" borderId="0" xfId="0" applyFont="true" applyBorder="false" applyAlignment="false" applyProtection="false">
      <alignment horizontal="general" vertical="bottom" textRotation="0" wrapText="false" indent="0" shrinkToFit="false"/>
      <protection locked="true" hidden="false"/>
    </xf>
    <xf numFmtId="164" fontId="97" fillId="0" borderId="69" xfId="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4" fontId="97" fillId="0" borderId="69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97" fillId="0" borderId="22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97" fillId="0" borderId="41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97" fillId="0" borderId="60" xfId="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4" fontId="97" fillId="0" borderId="18" xfId="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4" fontId="97" fillId="0" borderId="41" xfId="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4" fontId="97" fillId="0" borderId="27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97" fillId="0" borderId="27" xfId="0" applyFont="true" applyBorder="true" applyAlignment="true" applyProtection="false">
      <alignment horizontal="left" vertical="bottom" textRotation="0" wrapText="false" indent="0" shrinkToFit="false"/>
      <protection locked="true" hidden="false"/>
    </xf>
    <xf numFmtId="164" fontId="97" fillId="0" borderId="27" xfId="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4" fontId="97" fillId="0" borderId="72" xfId="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4" fontId="97" fillId="0" borderId="11" xfId="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4" fontId="73" fillId="0" borderId="14" xfId="0" applyFont="true" applyBorder="true" applyAlignment="true" applyProtection="false">
      <alignment horizontal="left" vertical="bottom" textRotation="0" wrapText="false" indent="0" shrinkToFit="false"/>
      <protection locked="true" hidden="false"/>
    </xf>
    <xf numFmtId="164" fontId="33" fillId="0" borderId="0" xfId="0" applyFont="true" applyBorder="false" applyAlignment="false" applyProtection="false">
      <alignment horizontal="general" vertical="bottom" textRotation="0" wrapText="false" indent="0" shrinkToFit="false"/>
      <protection locked="true" hidden="false"/>
    </xf>
    <xf numFmtId="164" fontId="73" fillId="0" borderId="37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23" fillId="0" borderId="29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73" fillId="0" borderId="52" xfId="0" applyFont="true" applyBorder="true" applyAlignment="true" applyProtection="false">
      <alignment horizontal="left" vertical="bottom" textRotation="0" wrapText="false" indent="0" shrinkToFit="false"/>
      <protection locked="true" hidden="false"/>
    </xf>
    <xf numFmtId="164" fontId="75" fillId="0" borderId="52" xfId="0" applyFont="true" applyBorder="true" applyAlignment="true" applyProtection="false">
      <alignment horizontal="left" vertical="bottom" textRotation="0" wrapText="false" indent="0" shrinkToFit="false"/>
      <protection locked="true" hidden="false"/>
    </xf>
    <xf numFmtId="164" fontId="23" fillId="0" borderId="52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77" fillId="0" borderId="11" xfId="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4" fontId="73" fillId="0" borderId="36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82" fillId="0" borderId="0" xfId="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4" fontId="64" fillId="3" borderId="0" xfId="0" applyFont="true" applyBorder="false" applyAlignment="true" applyProtection="false">
      <alignment horizontal="center" vertical="bottom" textRotation="0" wrapText="false" indent="0" shrinkToFit="false"/>
      <protection locked="true" hidden="false"/>
    </xf>
  </cellXfs>
  <cellStyles count="11">
    <cellStyle name="Normal" xfId="0" builtinId="0" customBuiltin="false"/>
    <cellStyle name="Comma" xfId="15" builtinId="3" customBuiltin="false"/>
    <cellStyle name="Comma [0]" xfId="16" builtinId="6" customBuiltin="false"/>
    <cellStyle name="Currency" xfId="17" builtinId="4" customBuiltin="false"/>
    <cellStyle name="Currency [0]" xfId="18" builtinId="7" customBuiltin="false"/>
    <cellStyle name="Percent" xfId="19" builtinId="5" customBuiltin="false"/>
    <cellStyle name="Euro" xfId="21" builtinId="53" customBuiltin="true"/>
    <cellStyle name="Milliers_FENGA" xfId="22" builtinId="53" customBuiltin="true"/>
    <cellStyle name="Normal_ELLES Gilbert (2)" xfId="23" builtinId="53" customBuiltin="true"/>
    <cellStyle name="Normal_ENGAGEMT" xfId="24" builtinId="53" customBuiltin="true"/>
    <cellStyle name="*unknown*" xfId="20" builtinId="8" customBuiltin="false"/>
  </cellStyles>
  <colors>
    <indexedColors>
      <rgbColor rgb="FF000000"/>
      <rgbColor rgb="FFFFFFFF"/>
      <rgbColor rgb="FFFF0000"/>
      <rgbColor rgb="FF00FF00"/>
      <rgbColor rgb="FF0000FF"/>
      <rgbColor rgb="FFFFFF00"/>
      <rgbColor rgb="FFFF00FF"/>
      <rgbColor rgb="FF00FFFF"/>
      <rgbColor rgb="FF800000"/>
      <rgbColor rgb="FF008000"/>
      <rgbColor rgb="FF000080"/>
      <rgbColor rgb="FF808000"/>
      <rgbColor rgb="FF800080"/>
      <rgbColor rgb="FF008080"/>
      <rgbColor rgb="FFC0C0C0"/>
      <rgbColor rgb="FF808080"/>
      <rgbColor rgb="FF9999FF"/>
      <rgbColor rgb="FF993366"/>
      <rgbColor rgb="FFFFFFCC"/>
      <rgbColor rgb="FFCCFFFF"/>
      <rgbColor rgb="FF660066"/>
      <rgbColor rgb="FFFF8080"/>
      <rgbColor rgb="FF0066CC"/>
      <rgbColor rgb="FFBFBFBF"/>
      <rgbColor rgb="FF000080"/>
      <rgbColor rgb="FFFF00FF"/>
      <rgbColor rgb="FFFFFF00"/>
      <rgbColor rgb="FF00FFFF"/>
      <rgbColor rgb="FF800080"/>
      <rgbColor rgb="FF800000"/>
      <rgbColor rgb="FF008080"/>
      <rgbColor rgb="FF0000FF"/>
      <rgbColor rgb="FF00CCFF"/>
      <rgbColor rgb="FFCCFFFF"/>
      <rgbColor rgb="FFCCFFCC"/>
      <rgbColor rgb="FFFFFF99"/>
      <rgbColor rgb="FF99CCFF"/>
      <rgbColor rgb="FFFF99CC"/>
      <rgbColor rgb="FFCC99FF"/>
      <rgbColor rgb="FFFFCC99"/>
      <rgbColor rgb="FF3366FF"/>
      <rgbColor rgb="FF33CCCC"/>
      <rgbColor rgb="FF99CC00"/>
      <rgbColor rgb="FFFFCC00"/>
      <rgbColor rgb="FFFF9900"/>
      <rgbColor rgb="FFFF6600"/>
      <rgbColor rgb="FF666699"/>
      <rgbColor rgb="FF969696"/>
      <rgbColor rgb="FF003366"/>
      <rgbColor rgb="FF339966"/>
      <rgbColor rgb="FF003300"/>
      <rgbColor rgb="FF333300"/>
      <rgbColor rgb="FF993300"/>
      <rgbColor rgb="FF993366"/>
      <rgbColor rgb="FF333399"/>
      <rgbColor rgb="FF333333"/>
    </indexedColors>
  </colors>
</styleSheet>
</file>

<file path=xl/_rels/workbook.xml.rels><?xml version="1.0" encoding="UTF-8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worksheet" Target="worksheets/sheet1.xml"/><Relationship Id="rId3" Type="http://schemas.openxmlformats.org/officeDocument/2006/relationships/worksheet" Target="worksheets/sheet2.xml"/><Relationship Id="rId4" Type="http://schemas.openxmlformats.org/officeDocument/2006/relationships/worksheet" Target="worksheets/sheet3.xml"/><Relationship Id="rId5" Type="http://schemas.openxmlformats.org/officeDocument/2006/relationships/worksheet" Target="worksheets/sheet4.xml"/><Relationship Id="rId6" Type="http://schemas.openxmlformats.org/officeDocument/2006/relationships/worksheet" Target="worksheets/sheet5.xml"/><Relationship Id="rId7" Type="http://schemas.openxmlformats.org/officeDocument/2006/relationships/worksheet" Target="worksheets/sheet6.xml"/><Relationship Id="rId8" Type="http://schemas.openxmlformats.org/officeDocument/2006/relationships/worksheet" Target="worksheets/sheet7.xml"/><Relationship Id="rId9" Type="http://schemas.openxmlformats.org/officeDocument/2006/relationships/worksheet" Target="worksheets/sheet8.xml"/><Relationship Id="rId10" Type="http://schemas.openxmlformats.org/officeDocument/2006/relationships/externalLink" Target="externalLinks/externalLink1.xml"/><Relationship Id="rId11" Type="http://schemas.openxmlformats.org/officeDocument/2006/relationships/externalLink" Target="externalLinks/externalLink2.xml"/><Relationship Id="rId12" Type="http://schemas.openxmlformats.org/officeDocument/2006/relationships/externalLink" Target="externalLinks/externalLink3.xml"/><Relationship Id="rId13" Type="http://schemas.openxmlformats.org/officeDocument/2006/relationships/externalLink" Target="externalLinks/externalLink5.xml"/><Relationship Id="rId14" Type="http://schemas.openxmlformats.org/officeDocument/2006/relationships/sharedStrings" Target="sharedStrings.xml"/>
</Relationships>
</file>

<file path=xl/drawings/_rels/drawing1.xml.rels><?xml version="1.0" encoding="UTF-8"?>
<Relationships xmlns="http://schemas.openxmlformats.org/package/2006/relationships"><Relationship Id="rId1" Type="http://schemas.openxmlformats.org/officeDocument/2006/relationships/image" Target="../media/image1.wmf"/>
</Relationships>
</file>

<file path=xl/drawings/_rels/drawing2.xml.rels><?xml version="1.0" encoding="UTF-8"?>
<Relationships xmlns="http://schemas.openxmlformats.org/package/2006/relationships"><Relationship Id="rId1" Type="http://schemas.openxmlformats.org/officeDocument/2006/relationships/image" Target="../media/image2.wmf"/>
</Relationships>
</file>

<file path=xl/drawings/_rels/drawing3.xml.rels><?xml version="1.0" encoding="UTF-8"?>
<Relationships xmlns="http://schemas.openxmlformats.org/package/2006/relationships"><Relationship Id="rId1" Type="http://schemas.openxmlformats.org/officeDocument/2006/relationships/image" Target="../media/image3.wmf"/>
</Relationships>
</file>

<file path=xl/drawings/_rels/drawing4.xml.rels><?xml version="1.0" encoding="UTF-8"?>
<Relationships xmlns="http://schemas.openxmlformats.org/package/2006/relationships"><Relationship Id="rId1" Type="http://schemas.openxmlformats.org/officeDocument/2006/relationships/image" Target="../media/image4.wmf"/><Relationship Id="rId2" Type="http://schemas.openxmlformats.org/officeDocument/2006/relationships/image" Target="../media/image5.wmf"/><Relationship Id="rId3" Type="http://schemas.openxmlformats.org/officeDocument/2006/relationships/image" Target="../media/image6.wmf"/>
</Relationships>
</file>

<file path=xl/drawings/_rels/drawing5.xml.rels><?xml version="1.0" encoding="UTF-8"?>
<Relationships xmlns="http://schemas.openxmlformats.org/package/2006/relationships"><Relationship Id="rId1" Type="http://schemas.openxmlformats.org/officeDocument/2006/relationships/image" Target="../media/image7.wmf"/><Relationship Id="rId2" Type="http://schemas.openxmlformats.org/officeDocument/2006/relationships/image" Target="../media/image8.wmf"/><Relationship Id="rId3" Type="http://schemas.openxmlformats.org/officeDocument/2006/relationships/image" Target="../media/image9.wmf"/>
</Relationships>
</file>

<file path=xl/drawings/_rels/drawing6.xml.rels><?xml version="1.0" encoding="UTF-8"?>
<Relationships xmlns="http://schemas.openxmlformats.org/package/2006/relationships"><Relationship Id="rId1" Type="http://schemas.openxmlformats.org/officeDocument/2006/relationships/image" Target="../media/image10.wmf"/><Relationship Id="rId2" Type="http://schemas.openxmlformats.org/officeDocument/2006/relationships/image" Target="../media/image11.wmf"/>
</Relationships>
</file>

<file path=xl/drawings/_rels/drawing7.xml.rels><?xml version="1.0" encoding="UTF-8"?>
<Relationships xmlns="http://schemas.openxmlformats.org/package/2006/relationships"><Relationship Id="rId1" Type="http://schemas.openxmlformats.org/officeDocument/2006/relationships/image" Target="../media/image12.wmf"/><Relationship Id="rId2" Type="http://schemas.openxmlformats.org/officeDocument/2006/relationships/image" Target="../media/image13.wmf"/><Relationship Id="rId3" Type="http://schemas.openxmlformats.org/officeDocument/2006/relationships/image" Target="../media/image14.wmf"/>
</Relationships>
</file>

<file path=xl/drawings/drawing1.xml><?xml version="1.0" encoding="utf-8"?>
<xdr:wsDr xmlns:xdr="http://schemas.openxmlformats.org/drawingml/2006/spreadsheetDrawing" xmlns:a="http://schemas.openxmlformats.org/drawingml/2006/main" xmlns:r="http://schemas.openxmlformats.org/officeDocument/2006/relationships">
  <xdr:twoCellAnchor editAs="oneCell">
    <xdr:from>
      <xdr:col>1</xdr:col>
      <xdr:colOff>355680</xdr:colOff>
      <xdr:row>0</xdr:row>
      <xdr:rowOff>127080</xdr:rowOff>
    </xdr:from>
    <xdr:to>
      <xdr:col>2</xdr:col>
      <xdr:colOff>185400</xdr:colOff>
      <xdr:row>4</xdr:row>
      <xdr:rowOff>152280</xdr:rowOff>
    </xdr:to>
    <xdr:pic>
      <xdr:nvPicPr>
        <xdr:cNvPr id="0" name="Image 1" descr=""/>
        <xdr:cNvPicPr/>
      </xdr:nvPicPr>
      <xdr:blipFill>
        <a:blip r:embed="rId1"/>
        <a:stretch/>
      </xdr:blipFill>
      <xdr:spPr>
        <a:xfrm>
          <a:off x="379080" y="127080"/>
          <a:ext cx="2145960" cy="1444320"/>
        </a:xfrm>
        <a:prstGeom prst="rect">
          <a:avLst/>
        </a:prstGeom>
        <a:ln>
          <a:noFill/>
        </a:ln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 xmlns:r="http://schemas.openxmlformats.org/officeDocument/2006/relationships">
  <xdr:twoCellAnchor editAs="absolute">
    <xdr:from>
      <xdr:col>0</xdr:col>
      <xdr:colOff>114480</xdr:colOff>
      <xdr:row>0</xdr:row>
      <xdr:rowOff>190440</xdr:rowOff>
    </xdr:from>
    <xdr:to>
      <xdr:col>2</xdr:col>
      <xdr:colOff>876600</xdr:colOff>
      <xdr:row>4</xdr:row>
      <xdr:rowOff>28440</xdr:rowOff>
    </xdr:to>
    <xdr:pic>
      <xdr:nvPicPr>
        <xdr:cNvPr id="1" name="Image 1" descr=""/>
        <xdr:cNvPicPr/>
      </xdr:nvPicPr>
      <xdr:blipFill>
        <a:blip r:embed="rId1"/>
        <a:stretch/>
      </xdr:blipFill>
      <xdr:spPr>
        <a:xfrm>
          <a:off x="114480" y="190440"/>
          <a:ext cx="1526400" cy="1091880"/>
        </a:xfrm>
        <a:prstGeom prst="rect">
          <a:avLst/>
        </a:prstGeom>
        <a:ln>
          <a:noFill/>
        </a:ln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 xmlns:r="http://schemas.openxmlformats.org/officeDocument/2006/relationships">
  <xdr:twoCellAnchor editAs="absolute">
    <xdr:from>
      <xdr:col>1</xdr:col>
      <xdr:colOff>314280</xdr:colOff>
      <xdr:row>0</xdr:row>
      <xdr:rowOff>171360</xdr:rowOff>
    </xdr:from>
    <xdr:to>
      <xdr:col>5</xdr:col>
      <xdr:colOff>152280</xdr:colOff>
      <xdr:row>3</xdr:row>
      <xdr:rowOff>323640</xdr:rowOff>
    </xdr:to>
    <xdr:pic>
      <xdr:nvPicPr>
        <xdr:cNvPr id="2" name="Image 1" descr=""/>
        <xdr:cNvPicPr/>
      </xdr:nvPicPr>
      <xdr:blipFill>
        <a:blip r:embed="rId1"/>
        <a:stretch/>
      </xdr:blipFill>
      <xdr:spPr>
        <a:xfrm>
          <a:off x="713520" y="171360"/>
          <a:ext cx="2718360" cy="1983960"/>
        </a:xfrm>
        <a:prstGeom prst="rect">
          <a:avLst/>
        </a:prstGeom>
        <a:ln>
          <a:noFill/>
        </a:ln>
      </xdr:spPr>
    </xdr:pic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 xmlns:r="http://schemas.openxmlformats.org/officeDocument/2006/relationships">
  <xdr:twoCellAnchor editAs="oneCell">
    <xdr:from>
      <xdr:col>40</xdr:col>
      <xdr:colOff>228960</xdr:colOff>
      <xdr:row>2</xdr:row>
      <xdr:rowOff>304920</xdr:rowOff>
    </xdr:from>
    <xdr:to>
      <xdr:col>41</xdr:col>
      <xdr:colOff>380880</xdr:colOff>
      <xdr:row>4</xdr:row>
      <xdr:rowOff>114120</xdr:rowOff>
    </xdr:to>
    <xdr:pic>
      <xdr:nvPicPr>
        <xdr:cNvPr id="3" name="Image 2" descr=""/>
        <xdr:cNvPicPr/>
      </xdr:nvPicPr>
      <xdr:blipFill>
        <a:blip r:embed="rId1"/>
        <a:stretch/>
      </xdr:blipFill>
      <xdr:spPr>
        <a:xfrm>
          <a:off x="228960" y="1028520"/>
          <a:ext cx="916200" cy="469800"/>
        </a:xfrm>
        <a:prstGeom prst="rect">
          <a:avLst/>
        </a:prstGeom>
        <a:ln>
          <a:noFill/>
        </a:ln>
      </xdr:spPr>
    </xdr:pic>
    <xdr:clientData/>
  </xdr:twoCellAnchor>
  <xdr:twoCellAnchor editAs="absolute">
    <xdr:from>
      <xdr:col>40</xdr:col>
      <xdr:colOff>171360</xdr:colOff>
      <xdr:row>0</xdr:row>
      <xdr:rowOff>285840</xdr:rowOff>
    </xdr:from>
    <xdr:to>
      <xdr:col>40</xdr:col>
      <xdr:colOff>743040</xdr:colOff>
      <xdr:row>2</xdr:row>
      <xdr:rowOff>228600</xdr:rowOff>
    </xdr:to>
    <xdr:pic>
      <xdr:nvPicPr>
        <xdr:cNvPr id="4" name="Image 2" descr=""/>
        <xdr:cNvPicPr/>
      </xdr:nvPicPr>
      <xdr:blipFill>
        <a:blip r:embed="rId2"/>
        <a:stretch/>
      </xdr:blipFill>
      <xdr:spPr>
        <a:xfrm>
          <a:off x="171360" y="285840"/>
          <a:ext cx="571680" cy="666360"/>
        </a:xfrm>
        <a:prstGeom prst="rect">
          <a:avLst/>
        </a:prstGeom>
        <a:ln>
          <a:noFill/>
        </a:ln>
      </xdr:spPr>
    </xdr:pic>
    <xdr:clientData/>
  </xdr:twoCellAnchor>
  <xdr:twoCellAnchor editAs="absolute">
    <xdr:from>
      <xdr:col>40</xdr:col>
      <xdr:colOff>324000</xdr:colOff>
      <xdr:row>0</xdr:row>
      <xdr:rowOff>247680</xdr:rowOff>
    </xdr:from>
    <xdr:to>
      <xdr:col>40</xdr:col>
      <xdr:colOff>-11796120</xdr:colOff>
      <xdr:row>1</xdr:row>
      <xdr:rowOff>247680</xdr:rowOff>
    </xdr:to>
    <xdr:pic>
      <xdr:nvPicPr>
        <xdr:cNvPr id="5" name="Image 1" descr=""/>
        <xdr:cNvPicPr/>
      </xdr:nvPicPr>
      <xdr:blipFill>
        <a:blip r:embed="rId3"/>
        <a:stretch/>
      </xdr:blipFill>
      <xdr:spPr>
        <a:xfrm>
          <a:off x="324000" y="247680"/>
          <a:ext cx="360000" cy="390240"/>
        </a:xfrm>
        <a:prstGeom prst="rect">
          <a:avLst/>
        </a:prstGeom>
        <a:ln>
          <a:noFill/>
        </a:ln>
      </xdr:spPr>
    </xdr:pic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 xmlns:r="http://schemas.openxmlformats.org/officeDocument/2006/relationships">
  <xdr:twoCellAnchor editAs="absolute">
    <xdr:from>
      <xdr:col>35</xdr:col>
      <xdr:colOff>171360</xdr:colOff>
      <xdr:row>0</xdr:row>
      <xdr:rowOff>285840</xdr:rowOff>
    </xdr:from>
    <xdr:to>
      <xdr:col>35</xdr:col>
      <xdr:colOff>743040</xdr:colOff>
      <xdr:row>2</xdr:row>
      <xdr:rowOff>228600</xdr:rowOff>
    </xdr:to>
    <xdr:pic>
      <xdr:nvPicPr>
        <xdr:cNvPr id="6" name="Image 2" descr=""/>
        <xdr:cNvPicPr/>
      </xdr:nvPicPr>
      <xdr:blipFill>
        <a:blip r:embed="rId1"/>
        <a:stretch/>
      </xdr:blipFill>
      <xdr:spPr>
        <a:xfrm>
          <a:off x="171360" y="285840"/>
          <a:ext cx="571680" cy="663480"/>
        </a:xfrm>
        <a:prstGeom prst="rect">
          <a:avLst/>
        </a:prstGeom>
        <a:ln>
          <a:noFill/>
        </a:ln>
      </xdr:spPr>
    </xdr:pic>
    <xdr:clientData/>
  </xdr:twoCellAnchor>
  <xdr:twoCellAnchor editAs="absolute">
    <xdr:from>
      <xdr:col>36</xdr:col>
      <xdr:colOff>133200</xdr:colOff>
      <xdr:row>4</xdr:row>
      <xdr:rowOff>19080</xdr:rowOff>
    </xdr:from>
    <xdr:to>
      <xdr:col>37</xdr:col>
      <xdr:colOff>514080</xdr:colOff>
      <xdr:row>5</xdr:row>
      <xdr:rowOff>171360</xdr:rowOff>
    </xdr:to>
    <xdr:pic>
      <xdr:nvPicPr>
        <xdr:cNvPr id="7" name="Object 2" descr=""/>
        <xdr:cNvPicPr/>
      </xdr:nvPicPr>
      <xdr:blipFill>
        <a:blip r:embed="rId2"/>
        <a:stretch/>
      </xdr:blipFill>
      <xdr:spPr>
        <a:xfrm>
          <a:off x="897480" y="1463400"/>
          <a:ext cx="1145520" cy="476280"/>
        </a:xfrm>
        <a:prstGeom prst="rect">
          <a:avLst/>
        </a:prstGeom>
        <a:ln>
          <a:noFill/>
        </a:ln>
      </xdr:spPr>
    </xdr:pic>
    <xdr:clientData/>
  </xdr:twoCellAnchor>
  <xdr:twoCellAnchor editAs="absolute">
    <xdr:from>
      <xdr:col>36</xdr:col>
      <xdr:colOff>495360</xdr:colOff>
      <xdr:row>0</xdr:row>
      <xdr:rowOff>324000</xdr:rowOff>
    </xdr:from>
    <xdr:to>
      <xdr:col>37</xdr:col>
      <xdr:colOff>57240</xdr:colOff>
      <xdr:row>1</xdr:row>
      <xdr:rowOff>324000</xdr:rowOff>
    </xdr:to>
    <xdr:pic>
      <xdr:nvPicPr>
        <xdr:cNvPr id="8" name="Image 1" descr=""/>
        <xdr:cNvPicPr/>
      </xdr:nvPicPr>
      <xdr:blipFill>
        <a:blip r:embed="rId3"/>
        <a:stretch/>
      </xdr:blipFill>
      <xdr:spPr>
        <a:xfrm>
          <a:off x="1259640" y="324000"/>
          <a:ext cx="326520" cy="390240"/>
        </a:xfrm>
        <a:prstGeom prst="rect">
          <a:avLst/>
        </a:prstGeom>
        <a:ln>
          <a:noFill/>
        </a:ln>
      </xdr:spPr>
    </xdr:pic>
    <xdr:clientData/>
  </xdr:twoCellAnchor>
</xdr:wsDr>
</file>

<file path=xl/drawings/drawing6.xml><?xml version="1.0" encoding="utf-8"?>
<xdr:wsDr xmlns:xdr="http://schemas.openxmlformats.org/drawingml/2006/spreadsheetDrawing" xmlns:a="http://schemas.openxmlformats.org/drawingml/2006/main" xmlns:r="http://schemas.openxmlformats.org/officeDocument/2006/relationships">
  <xdr:twoCellAnchor editAs="absolute">
    <xdr:from>
      <xdr:col>28</xdr:col>
      <xdr:colOff>419040</xdr:colOff>
      <xdr:row>4</xdr:row>
      <xdr:rowOff>76320</xdr:rowOff>
    </xdr:from>
    <xdr:to>
      <xdr:col>29</xdr:col>
      <xdr:colOff>723960</xdr:colOff>
      <xdr:row>5</xdr:row>
      <xdr:rowOff>466920</xdr:rowOff>
    </xdr:to>
    <xdr:pic>
      <xdr:nvPicPr>
        <xdr:cNvPr id="9" name="Image 2" descr=""/>
        <xdr:cNvPicPr/>
      </xdr:nvPicPr>
      <xdr:blipFill>
        <a:blip r:embed="rId1"/>
        <a:stretch/>
      </xdr:blipFill>
      <xdr:spPr>
        <a:xfrm>
          <a:off x="419040" y="1771560"/>
          <a:ext cx="1069200" cy="1139760"/>
        </a:xfrm>
        <a:prstGeom prst="rect">
          <a:avLst/>
        </a:prstGeom>
        <a:ln>
          <a:noFill/>
        </a:ln>
      </xdr:spPr>
    </xdr:pic>
    <xdr:clientData/>
  </xdr:twoCellAnchor>
  <xdr:twoCellAnchor editAs="absolute">
    <xdr:from>
      <xdr:col>28</xdr:col>
      <xdr:colOff>285840</xdr:colOff>
      <xdr:row>2</xdr:row>
      <xdr:rowOff>152280</xdr:rowOff>
    </xdr:from>
    <xdr:to>
      <xdr:col>29</xdr:col>
      <xdr:colOff>847800</xdr:colOff>
      <xdr:row>4</xdr:row>
      <xdr:rowOff>28440</xdr:rowOff>
    </xdr:to>
    <xdr:pic>
      <xdr:nvPicPr>
        <xdr:cNvPr id="10" name="Image 1" descr=""/>
        <xdr:cNvPicPr/>
      </xdr:nvPicPr>
      <xdr:blipFill>
        <a:blip r:embed="rId2"/>
        <a:stretch/>
      </xdr:blipFill>
      <xdr:spPr>
        <a:xfrm>
          <a:off x="285840" y="704520"/>
          <a:ext cx="1326240" cy="1019160"/>
        </a:xfrm>
        <a:prstGeom prst="rect">
          <a:avLst/>
        </a:prstGeom>
        <a:ln>
          <a:noFill/>
        </a:ln>
      </xdr:spPr>
    </xdr:pic>
    <xdr:clientData/>
  </xdr:twoCellAnchor>
</xdr:wsDr>
</file>

<file path=xl/drawings/drawing7.xml><?xml version="1.0" encoding="utf-8"?>
<xdr:wsDr xmlns:xdr="http://schemas.openxmlformats.org/drawingml/2006/spreadsheetDrawing" xmlns:a="http://schemas.openxmlformats.org/drawingml/2006/main" xmlns:r="http://schemas.openxmlformats.org/officeDocument/2006/relationships">
  <xdr:twoCellAnchor editAs="absolute">
    <xdr:from>
      <xdr:col>3</xdr:col>
      <xdr:colOff>171360</xdr:colOff>
      <xdr:row>0</xdr:row>
      <xdr:rowOff>238320</xdr:rowOff>
    </xdr:from>
    <xdr:to>
      <xdr:col>4</xdr:col>
      <xdr:colOff>342720</xdr:colOff>
      <xdr:row>2</xdr:row>
      <xdr:rowOff>247680</xdr:rowOff>
    </xdr:to>
    <xdr:pic>
      <xdr:nvPicPr>
        <xdr:cNvPr id="11" name="Image 2" descr=""/>
        <xdr:cNvPicPr/>
      </xdr:nvPicPr>
      <xdr:blipFill>
        <a:blip r:embed="rId1"/>
        <a:stretch/>
      </xdr:blipFill>
      <xdr:spPr>
        <a:xfrm>
          <a:off x="1911600" y="238320"/>
          <a:ext cx="771480" cy="666360"/>
        </a:xfrm>
        <a:prstGeom prst="rect">
          <a:avLst/>
        </a:prstGeom>
        <a:ln>
          <a:noFill/>
        </a:ln>
      </xdr:spPr>
    </xdr:pic>
    <xdr:clientData/>
  </xdr:twoCellAnchor>
  <xdr:twoCellAnchor editAs="absolute">
    <xdr:from>
      <xdr:col>25</xdr:col>
      <xdr:colOff>678600</xdr:colOff>
      <xdr:row>0</xdr:row>
      <xdr:rowOff>380880</xdr:rowOff>
    </xdr:from>
    <xdr:to>
      <xdr:col>27</xdr:col>
      <xdr:colOff>439200</xdr:colOff>
      <xdr:row>4</xdr:row>
      <xdr:rowOff>38160</xdr:rowOff>
    </xdr:to>
    <xdr:pic>
      <xdr:nvPicPr>
        <xdr:cNvPr id="12" name="Object 2" descr=""/>
        <xdr:cNvPicPr/>
      </xdr:nvPicPr>
      <xdr:blipFill>
        <a:blip r:embed="rId2"/>
        <a:stretch/>
      </xdr:blipFill>
      <xdr:spPr>
        <a:xfrm>
          <a:off x="24219000" y="380880"/>
          <a:ext cx="1054080" cy="863640"/>
        </a:xfrm>
        <a:prstGeom prst="rect">
          <a:avLst/>
        </a:prstGeom>
        <a:ln>
          <a:noFill/>
        </a:ln>
      </xdr:spPr>
    </xdr:pic>
    <xdr:clientData/>
  </xdr:twoCellAnchor>
  <xdr:twoCellAnchor editAs="absolute">
    <xdr:from>
      <xdr:col>25</xdr:col>
      <xdr:colOff>85320</xdr:colOff>
      <xdr:row>0</xdr:row>
      <xdr:rowOff>371520</xdr:rowOff>
    </xdr:from>
    <xdr:to>
      <xdr:col>26</xdr:col>
      <xdr:colOff>323640</xdr:colOff>
      <xdr:row>3</xdr:row>
      <xdr:rowOff>209520</xdr:rowOff>
    </xdr:to>
    <xdr:pic>
      <xdr:nvPicPr>
        <xdr:cNvPr id="13" name="Image 1" descr=""/>
        <xdr:cNvPicPr/>
      </xdr:nvPicPr>
      <xdr:blipFill>
        <a:blip r:embed="rId3"/>
        <a:stretch/>
      </xdr:blipFill>
      <xdr:spPr>
        <a:xfrm>
          <a:off x="23625720" y="371520"/>
          <a:ext cx="1002960" cy="787320"/>
        </a:xfrm>
        <a:prstGeom prst="rect">
          <a:avLst/>
        </a:prstGeom>
        <a:ln>
          <a:noFill/>
        </a:ln>
      </xdr:spPr>
    </xdr:pic>
    <xdr:clientData/>
  </xdr:twoCellAnchor>
</xdr:wsDr>
</file>

<file path=xl/externalLinks/_rels/externalLink1.xml.rels><?xml version="1.0" encoding="UTF-8"?>
<Relationships xmlns="http://schemas.openxmlformats.org/package/2006/relationships"><Relationship Id="rId1" Type="http://schemas.openxmlformats.org/officeDocument/2006/relationships/externalLinkPath" Target="Mes%20documents/Arbitrage/feuille%20d&apos;engagements/NOUVELLE%20FEUILLE%20D&apos;ENGAGEMENT.xls" TargetMode="External"/>
</Relationships>
</file>

<file path=xl/externalLinks/_rels/externalLink2.xml.rels><?xml version="1.0" encoding="UTF-8"?>
<Relationships xmlns="http://schemas.openxmlformats.org/package/2006/relationships"><Relationship Id="rId1" Type="http://schemas.openxmlformats.org/officeDocument/2006/relationships/externalLinkPath" Target="Documents%20and%20Settings/Administrateur/Local%20Settings/Temporary%20Internet%20Files/Content.IE5/223L4HZ9/FEUILLE%20D&apos;ENGAGEMENT%20t%20par%20equipes.xls" TargetMode="External"/>
</Relationships>
</file>

<file path=xl/externalLinks/_rels/externalLink3.xml.rels><?xml version="1.0" encoding="UTF-8"?>
<Relationships xmlns="http://schemas.openxmlformats.org/package/2006/relationships"><Relationship Id="rId1" Type="http://schemas.openxmlformats.org/officeDocument/2006/relationships/externalLinkPath" Target="Documents%20and%20Settings/Administrateur/Local%20Settings/Temporary%20Internet%20Files/Content.IE5/223L4HZ9/RENSEIGNEMENTS.xls" TargetMode="External"/>
</Relationships>
</file>

<file path=xl/externalLinks/_rels/externalLink5.xml.rels><?xml version="1.0" encoding="UTF-8"?>
<Relationships xmlns="http://schemas.openxmlformats.org/package/2006/relationships"><Relationship Id="rId1" Type="http://schemas.openxmlformats.org/officeDocument/2006/relationships/externalLinkPath" Target="2" TargetMode="External"/>
</Relationships>
</file>

<file path=xl/externalLinks/externalLink1.xml><?xml version="1.0" encoding="utf-8"?>
<externalLink xmlns="http://schemas.openxmlformats.org/spreadsheetml/2006/main">
  <externalBook xmlns:r="http://schemas.openxmlformats.org/officeDocument/2006/relationships" r:id="rId1">
    <sheetNames>
      <sheetName val="Feuil1"/>
      <sheetName val="ENGAGEMTTOUS"/>
      <sheetName val="TOTO"/>
      <sheetName val="engagclubs"/>
      <sheetName val="LISTING tous les joueurs"/>
      <sheetName val="LISTING ALPHA"/>
      <sheetName val="LISTING EQ &amp; DO par série"/>
      <sheetName val="series IND TT"/>
      <sheetName val="series EQ &amp; DO TT"/>
      <sheetName val="series IND"/>
      <sheetName val="series EQ &amp; DO"/>
      <sheetName val="tab P &amp;FP"/>
      <sheetName val="divers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</sheetDataSet>
  </externalBook>
</externalLink>
</file>

<file path=xl/externalLinks/externalLink2.xml><?xml version="1.0" encoding="utf-8"?>
<externalLink xmlns="http://schemas.openxmlformats.org/spreadsheetml/2006/main">
  <externalBook xmlns:r="http://schemas.openxmlformats.org/officeDocument/2006/relationships" r:id="rId1">
    <sheetNames>
      <sheetName val="EXPLICATION"/>
      <sheetName val="0 divers"/>
      <sheetName val="1 individuels"/>
      <sheetName val="2 par équipes"/>
      <sheetName val="3 renseignements"/>
      <sheetName val=" doubles &amp; équipes et mixtes"/>
      <sheetName val="3 doubles &amp; équipes et mixtes"/>
      <sheetName val="Feuil2"/>
    </sheetNames>
    <sheetDataSet>
      <sheetData sheetId="0"/>
      <sheetData sheetId="1"/>
      <sheetData sheetId="2"/>
      <sheetData sheetId="3">
        <row r="58">
          <cell r="AF58">
            <v>0</v>
          </cell>
        </row>
      </sheetData>
      <sheetData sheetId="4"/>
      <sheetData sheetId="5"/>
      <sheetData sheetId="6"/>
      <sheetData sheetId="7"/>
    </sheetDataSet>
  </externalBook>
</externalLink>
</file>

<file path=xl/externalLinks/externalLink3.xml><?xml version="1.0" encoding="utf-8"?>
<externalLink xmlns="http://schemas.openxmlformats.org/spreadsheetml/2006/main">
  <externalBook xmlns:r="http://schemas.openxmlformats.org/officeDocument/2006/relationships" r:id="rId1">
    <sheetNames>
      <sheetName val="CATEGORIES"/>
      <sheetName val="JEUNES"/>
      <sheetName val="VETERANS"/>
      <sheetName val="NC TTES"/>
      <sheetName val="EQUIPES"/>
    </sheetNames>
    <sheetDataSet>
      <sheetData sheetId="0">
        <row r="3">
          <cell r="A3">
            <v>18080</v>
          </cell>
        </row>
        <row r="4">
          <cell r="A4">
            <v>21732</v>
          </cell>
        </row>
        <row r="5">
          <cell r="A5">
            <v>25385</v>
          </cell>
        </row>
        <row r="6">
          <cell r="A6">
            <v>33786</v>
          </cell>
        </row>
        <row r="7">
          <cell r="A7">
            <v>34516</v>
          </cell>
        </row>
        <row r="8">
          <cell r="A8">
            <v>35247</v>
          </cell>
        </row>
        <row r="9">
          <cell r="A9">
            <v>35977</v>
          </cell>
        </row>
        <row r="10">
          <cell r="A10">
            <v>36708</v>
          </cell>
        </row>
        <row r="11">
          <cell r="A11">
            <v>36708</v>
          </cell>
        </row>
      </sheetData>
      <sheetData sheetId="1">
        <row r="2">
          <cell r="P2" t="str">
            <v>JUNIORS FILLES</v>
          </cell>
        </row>
        <row r="2">
          <cell r="R2">
            <v>6.5</v>
          </cell>
        </row>
        <row r="3">
          <cell r="P3" t="str">
            <v>JUNIORS GARCONS</v>
          </cell>
        </row>
        <row r="4">
          <cell r="P4" t="str">
            <v>CADETTES</v>
          </cell>
        </row>
        <row r="5">
          <cell r="P5" t="str">
            <v>CADETS</v>
          </cell>
        </row>
        <row r="6">
          <cell r="P6" t="str">
            <v>MINIMES FILLES</v>
          </cell>
        </row>
        <row r="7">
          <cell r="P7" t="str">
            <v>MINIMES GARCONS</v>
          </cell>
        </row>
        <row r="8">
          <cell r="P8" t="str">
            <v>BENJAMINES</v>
          </cell>
        </row>
        <row r="9">
          <cell r="P9" t="str">
            <v>BENJAMINS</v>
          </cell>
        </row>
        <row r="10">
          <cell r="P10" t="str">
            <v>POUSSINES</v>
          </cell>
        </row>
        <row r="11">
          <cell r="P11" t="str">
            <v>POUSSINS</v>
          </cell>
        </row>
        <row r="12">
          <cell r="P12" t="str">
            <v>EQ  JUNIORS FILLES</v>
          </cell>
        </row>
        <row r="13">
          <cell r="P13" t="str">
            <v>EQ  JUNIORS GARCONS</v>
          </cell>
        </row>
        <row r="14">
          <cell r="P14" t="str">
            <v>EQ  CADETTES</v>
          </cell>
        </row>
        <row r="15">
          <cell r="P15" t="str">
            <v>EQ  CADETS</v>
          </cell>
        </row>
        <row r="16">
          <cell r="P16" t="str">
            <v>EQ  MINIMES FILLES</v>
          </cell>
        </row>
        <row r="17">
          <cell r="P17" t="str">
            <v>EQ  MINIMES GARCONS</v>
          </cell>
        </row>
        <row r="18">
          <cell r="P18" t="str">
            <v>EQ  BENJAMINES</v>
          </cell>
        </row>
        <row r="19">
          <cell r="P19" t="str">
            <v>EQ  BENJAMINS</v>
          </cell>
        </row>
        <row r="20">
          <cell r="P20" t="str">
            <v>EQ  POUSSINES</v>
          </cell>
        </row>
        <row r="21">
          <cell r="P21" t="str">
            <v>EQ  POUSSINS</v>
          </cell>
        </row>
        <row r="22">
          <cell r="P22" t="str">
            <v>DX   JUNIORS </v>
          </cell>
        </row>
        <row r="23">
          <cell r="P23" t="str">
            <v>DX   CADETS</v>
          </cell>
        </row>
        <row r="24">
          <cell r="P24" t="str">
            <v>DX   MINIMES</v>
          </cell>
        </row>
        <row r="25">
          <cell r="P25" t="str">
            <v>DX   BENJAMINS</v>
          </cell>
        </row>
        <row r="26">
          <cell r="P26" t="str">
            <v>DX   POUSSINS</v>
          </cell>
        </row>
      </sheetData>
      <sheetData sheetId="2"/>
      <sheetData sheetId="3"/>
      <sheetData sheetId="4"/>
    </sheetDataSet>
  </externalBook>
</externalLink>
</file>

<file path=xl/externalLinks/externalLink5.xml><?xml version="1.0" encoding="utf-8"?>
<externalLink xmlns="http://schemas.openxmlformats.org/spreadsheetml/2006/main">
  <externalBook xmlns:r="http://schemas.openxmlformats.org/officeDocument/2006/relationships" r:id="rId1"/>
</externalLink>
</file>

<file path=xl/worksheets/_rels/sheet1.xml.rels><?xml version="1.0" encoding="UTF-8"?>
<Relationships xmlns="http://schemas.openxmlformats.org/package/2006/relationships"><Relationship Id="rId1" Type="http://schemas.openxmlformats.org/officeDocument/2006/relationships/drawing" Target="../drawings/drawing1.xml"/>
</Relationships>
</file>

<file path=xl/worksheets/_rels/sheet2.xml.rels><?xml version="1.0" encoding="UTF-8"?>
<Relationships xmlns="http://schemas.openxmlformats.org/package/2006/relationships"><Relationship Id="rId1" Type="http://schemas.openxmlformats.org/officeDocument/2006/relationships/drawing" Target="../drawings/drawing2.xml"/>
</Relationships>
</file>

<file path=xl/worksheets/_rels/sheet3.xml.rels><?xml version="1.0" encoding="UTF-8"?>
<Relationships xmlns="http://schemas.openxmlformats.org/package/2006/relationships"><Relationship Id="rId1" Type="http://schemas.openxmlformats.org/officeDocument/2006/relationships/hyperlink" Target="mailto:peronpierre29252@gmail.com" TargetMode="External"/><Relationship Id="rId2" Type="http://schemas.openxmlformats.org/officeDocument/2006/relationships/drawing" Target="../drawings/drawing3.xml"/>
</Relationships>
</file>

<file path=xl/worksheets/_rels/sheet5.xml.rels><?xml version="1.0" encoding="UTF-8"?>
<Relationships xmlns="http://schemas.openxmlformats.org/package/2006/relationships"><Relationship Id="rId1" Type="http://schemas.openxmlformats.org/officeDocument/2006/relationships/drawing" Target="../drawings/drawing4.xml"/>
</Relationships>
</file>

<file path=xl/worksheets/_rels/sheet6.xml.rels><?xml version="1.0" encoding="UTF-8"?>
<Relationships xmlns="http://schemas.openxmlformats.org/package/2006/relationships"><Relationship Id="rId1" Type="http://schemas.openxmlformats.org/officeDocument/2006/relationships/drawing" Target="../drawings/drawing5.xml"/>
</Relationships>
</file>

<file path=xl/worksheets/_rels/sheet7.xml.rels><?xml version="1.0" encoding="UTF-8"?>
<Relationships xmlns="http://schemas.openxmlformats.org/package/2006/relationships"><Relationship Id="rId1" Type="http://schemas.openxmlformats.org/officeDocument/2006/relationships/drawing" Target="../drawings/drawing6.xml"/>
</Relationships>
</file>

<file path=xl/worksheets/_rels/sheet8.xml.rels><?xml version="1.0" encoding="UTF-8"?>
<Relationships xmlns="http://schemas.openxmlformats.org/package/2006/relationships"><Relationship Id="rId1" Type="http://schemas.openxmlformats.org/officeDocument/2006/relationships/drawing" Target="../drawings/drawing7.xml"/>
</Relationships>
</file>

<file path=xl/worksheets/sheet1.xml><?xml version="1.0" encoding="utf-8"?>
<worksheet xmlns="http://schemas.openxmlformats.org/spreadsheetml/2006/main" xmlns:r="http://schemas.openxmlformats.org/officeDocument/2006/relationships">
  <sheetPr filterMode="false">
    <pageSetUpPr fitToPage="true"/>
  </sheetPr>
  <dimension ref="A1:IO87"/>
  <sheetViews>
    <sheetView showFormulas="false" showGridLines="true" showRowColHeaders="true" showZeros="true" rightToLeft="false" tabSelected="true" showOutlineSymbols="true" defaultGridColor="true" view="normal" topLeftCell="A7" colorId="64" zoomScale="50" zoomScaleNormal="50" zoomScalePageLayoutView="100" workbookViewId="0">
      <selection pane="topLeft" activeCell="AJ17" activeCellId="0" sqref="AJ17"/>
    </sheetView>
  </sheetViews>
  <sheetFormatPr defaultRowHeight="14" outlineLevelRow="0" outlineLevelCol="0"/>
  <cols>
    <col collapsed="false" customWidth="true" hidden="false" outlineLevel="0" max="1" min="1" style="1" width="0.33"/>
    <col collapsed="false" customWidth="true" hidden="false" outlineLevel="0" max="2" min="2" style="1" width="32.83"/>
    <col collapsed="false" customWidth="true" hidden="false" outlineLevel="0" max="5" min="3" style="1" width="30.83"/>
    <col collapsed="false" customWidth="true" hidden="false" outlineLevel="0" max="6" min="6" style="1" width="19.84"/>
    <col collapsed="false" customWidth="true" hidden="false" outlineLevel="0" max="7" min="7" style="1" width="30.83"/>
    <col collapsed="false" customWidth="true" hidden="false" outlineLevel="0" max="8" min="8" style="1" width="17.51"/>
    <col collapsed="false" customWidth="true" hidden="false" outlineLevel="0" max="18" min="9" style="1" width="8.67"/>
    <col collapsed="false" customWidth="true" hidden="true" outlineLevel="0" max="32" min="19" style="1" width="4.5"/>
    <col collapsed="false" customWidth="true" hidden="false" outlineLevel="0" max="34" min="33" style="1" width="4.5"/>
    <col collapsed="false" customWidth="true" hidden="false" outlineLevel="0" max="35" min="35" style="1" width="10"/>
    <col collapsed="false" customWidth="true" hidden="false" outlineLevel="0" max="244" min="36" style="1" width="10.84"/>
    <col collapsed="false" customWidth="true" hidden="false" outlineLevel="0" max="251" min="245" style="1" width="16.83"/>
    <col collapsed="false" customWidth="true" hidden="false" outlineLevel="0" max="1025" min="252" style="1" width="10.84"/>
  </cols>
  <sheetData>
    <row r="1" customFormat="false" ht="30.75" hidden="false" customHeight="true" outlineLevel="0" collapsed="false">
      <c r="A1" s="2" t="n">
        <v>1</v>
      </c>
      <c r="B1" s="3" t="s">
        <v>0</v>
      </c>
      <c r="C1" s="3"/>
      <c r="D1" s="3"/>
      <c r="E1" s="3"/>
      <c r="F1" s="3"/>
      <c r="G1" s="3"/>
      <c r="H1" s="3"/>
      <c r="I1" s="4" t="s">
        <v>1</v>
      </c>
      <c r="J1" s="4"/>
      <c r="K1" s="4"/>
      <c r="L1" s="4"/>
      <c r="M1" s="4"/>
      <c r="N1" s="4"/>
      <c r="O1" s="4"/>
      <c r="P1" s="4"/>
      <c r="Q1" s="4"/>
      <c r="R1" s="4"/>
      <c r="W1" s="5"/>
      <c r="X1" s="5"/>
      <c r="Y1" s="5"/>
      <c r="AA1" s="6" t="n">
        <v>7</v>
      </c>
      <c r="AB1" s="6" t="n">
        <v>19</v>
      </c>
      <c r="AD1" s="7" t="n">
        <v>11</v>
      </c>
    </row>
    <row r="2" customFormat="false" ht="27" hidden="false" customHeight="false" outlineLevel="0" collapsed="false">
      <c r="A2" s="2" t="n">
        <v>2</v>
      </c>
      <c r="B2" s="8" t="s">
        <v>2</v>
      </c>
      <c r="C2" s="8"/>
      <c r="D2" s="8"/>
      <c r="E2" s="8"/>
      <c r="F2" s="8"/>
      <c r="G2" s="8"/>
      <c r="H2" s="8"/>
      <c r="I2" s="4"/>
      <c r="J2" s="4"/>
      <c r="K2" s="4"/>
      <c r="L2" s="4"/>
      <c r="M2" s="4"/>
      <c r="N2" s="4"/>
      <c r="O2" s="4"/>
      <c r="P2" s="4"/>
      <c r="Q2" s="4"/>
      <c r="R2" s="4"/>
      <c r="W2" s="5"/>
      <c r="X2" s="5"/>
      <c r="Y2" s="5"/>
      <c r="Z2" s="5"/>
      <c r="AB2" s="9"/>
    </row>
    <row r="3" customFormat="false" ht="27" hidden="false" customHeight="false" outlineLevel="0" collapsed="false">
      <c r="A3" s="2" t="n">
        <v>3</v>
      </c>
      <c r="B3" s="3" t="s">
        <v>3</v>
      </c>
      <c r="C3" s="3"/>
      <c r="D3" s="3"/>
      <c r="E3" s="3"/>
      <c r="F3" s="3"/>
      <c r="G3" s="3"/>
      <c r="H3" s="3"/>
      <c r="I3" s="10" t="s">
        <v>4</v>
      </c>
      <c r="J3" s="10"/>
      <c r="K3" s="10"/>
      <c r="L3" s="10"/>
      <c r="M3" s="10"/>
      <c r="N3" s="10"/>
      <c r="O3" s="10"/>
      <c r="P3" s="10"/>
      <c r="Q3" s="10"/>
      <c r="R3" s="10"/>
      <c r="W3" s="5"/>
      <c r="X3" s="5"/>
      <c r="Y3" s="5"/>
      <c r="Z3" s="5"/>
      <c r="AB3" s="9"/>
      <c r="IM3" s="11" t="e">
        <f aca="false">+IN4</f>
        <v>#NAME?</v>
      </c>
      <c r="IN3" s="12" t="s">
        <v>5</v>
      </c>
      <c r="IO3" s="12" t="s">
        <v>6</v>
      </c>
    </row>
    <row r="4" customFormat="false" ht="27" hidden="false" customHeight="false" outlineLevel="0" collapsed="false">
      <c r="A4" s="2" t="n">
        <v>4</v>
      </c>
      <c r="B4" s="3" t="s">
        <v>7</v>
      </c>
      <c r="C4" s="3"/>
      <c r="D4" s="3"/>
      <c r="E4" s="3"/>
      <c r="F4" s="3"/>
      <c r="G4" s="3"/>
      <c r="H4" s="3"/>
      <c r="I4" s="13" t="str">
        <f aca="false">VLOOKUP(I6,[0]!cat,4)</f>
        <v>Juniors</v>
      </c>
      <c r="J4" s="13"/>
      <c r="K4" s="13" t="str">
        <f aca="false">VLOOKUP(K6,[0]!cat,4)</f>
        <v>Cadets</v>
      </c>
      <c r="L4" s="13"/>
      <c r="M4" s="13" t="str">
        <f aca="false">VLOOKUP(M6,[0]!cat,4)</f>
        <v>Minimes</v>
      </c>
      <c r="N4" s="13"/>
      <c r="O4" s="13" t="str">
        <f aca="false">VLOOKUP(O6,[0]!cat,4)</f>
        <v>Benjamins</v>
      </c>
      <c r="P4" s="13"/>
      <c r="Q4" s="13" t="str">
        <f aca="false">VLOOKUP(Q6,[0]!cat,4)</f>
        <v>Poussins</v>
      </c>
      <c r="R4" s="13"/>
      <c r="S4" s="14" t="str">
        <f aca="false">VLOOKUP(S6,[0]!cat,4)</f>
        <v>Eq</v>
      </c>
      <c r="T4" s="14" t="str">
        <f aca="false">VLOOKUP(T6,[0]!cat,4)</f>
        <v>Eq</v>
      </c>
      <c r="U4" s="14" t="str">
        <f aca="false">VLOOKUP(U6,[0]!cat,4)</f>
        <v>Eq</v>
      </c>
      <c r="V4" s="14" t="str">
        <f aca="false">VLOOKUP(V6,[0]!cat,4)</f>
        <v>Eq</v>
      </c>
      <c r="W4" s="14" t="str">
        <f aca="false">VLOOKUP(W6,[0]!cat,4)</f>
        <v>Eq</v>
      </c>
      <c r="X4" s="14" t="str">
        <f aca="false">VLOOKUP(X6,[0]!cat,4)</f>
        <v>Eq</v>
      </c>
      <c r="Y4" s="14" t="str">
        <f aca="false">VLOOKUP(Y6,[0]!cat,4)</f>
        <v>Eq</v>
      </c>
      <c r="Z4" s="14" t="str">
        <f aca="false">VLOOKUP(Z6,[0]!cat,4)</f>
        <v>Eq</v>
      </c>
      <c r="AA4" s="14" t="str">
        <f aca="false">VLOOKUP(AA6,[0]!cat,4)</f>
        <v>Eq</v>
      </c>
      <c r="AB4" s="15" t="s">
        <v>8</v>
      </c>
      <c r="AC4" s="16"/>
      <c r="AD4" s="17" t="s">
        <v>9</v>
      </c>
      <c r="IM4" s="18"/>
      <c r="IN4" s="11" t="e">
        <f aca="false">xxx1!#ref!</f>
        <v>#NAME?</v>
      </c>
      <c r="IO4" s="19"/>
    </row>
    <row r="5" customFormat="false" ht="24" hidden="false" customHeight="true" outlineLevel="0" collapsed="false">
      <c r="A5" s="2"/>
      <c r="B5" s="3"/>
      <c r="C5" s="3"/>
      <c r="D5" s="3"/>
      <c r="E5" s="3"/>
      <c r="F5" s="3"/>
      <c r="G5" s="3"/>
      <c r="H5" s="3"/>
      <c r="I5" s="20" t="str">
        <f aca="false">VLOOKUP(I6,[0]!cat,5)</f>
        <v>F</v>
      </c>
      <c r="J5" s="20" t="str">
        <f aca="false">VLOOKUP(J6,[0]!cat,5)</f>
        <v>G</v>
      </c>
      <c r="K5" s="20" t="str">
        <f aca="false">VLOOKUP(K6,[0]!cat,5)</f>
        <v>F</v>
      </c>
      <c r="L5" s="20" t="str">
        <f aca="false">VLOOKUP(L6,[0]!cat,5)</f>
        <v>G</v>
      </c>
      <c r="M5" s="20" t="str">
        <f aca="false">VLOOKUP(M6,[0]!cat,5)</f>
        <v>F</v>
      </c>
      <c r="N5" s="20" t="str">
        <f aca="false">VLOOKUP(N6,[0]!cat,5)</f>
        <v>G</v>
      </c>
      <c r="O5" s="20" t="str">
        <f aca="false">VLOOKUP(O6,[0]!cat,5)</f>
        <v>F</v>
      </c>
      <c r="P5" s="20" t="str">
        <f aca="false">VLOOKUP(P6,[0]!cat,5)</f>
        <v>G</v>
      </c>
      <c r="Q5" s="21" t="str">
        <f aca="false">VLOOKUP(Q6,[0]!cat,5)</f>
        <v>F</v>
      </c>
      <c r="R5" s="22" t="str">
        <f aca="false">VLOOKUP(R6,[0]!cat,5)</f>
        <v>G</v>
      </c>
      <c r="S5" s="23" t="str">
        <f aca="false">VLOOKUP(S6,[0]!cat,3)</f>
        <v>EQ  JUNIORS FILLES</v>
      </c>
      <c r="T5" s="23" t="str">
        <f aca="false">VLOOKUP(T6,[0]!cat,3)</f>
        <v>EQ  JUNIORS GARCONS</v>
      </c>
      <c r="U5" s="23" t="str">
        <f aca="false">VLOOKUP(U6,[0]!cat,3)</f>
        <v>EQ  CADETTES</v>
      </c>
      <c r="V5" s="23" t="str">
        <f aca="false">VLOOKUP(V6,[0]!cat,3)</f>
        <v>EQ  CADETS</v>
      </c>
      <c r="W5" s="23" t="str">
        <f aca="false">VLOOKUP(W6,[0]!cat,3)</f>
        <v>EQ  MINIMES FILLES</v>
      </c>
      <c r="X5" s="23" t="str">
        <f aca="false">VLOOKUP(X6,[0]!cat,3)</f>
        <v>EQ  MINIMES GARCONS</v>
      </c>
      <c r="Y5" s="23" t="str">
        <f aca="false">VLOOKUP(Y6,[0]!cat,3)</f>
        <v>EQ  BENJAMINS</v>
      </c>
      <c r="Z5" s="23" t="str">
        <f aca="false">VLOOKUP(Z6,[0]!cat,3)</f>
        <v>EQ  POUSSINES</v>
      </c>
      <c r="AA5" s="24" t="str">
        <f aca="false">VLOOKUP(AA6,[0]!cat,3)</f>
        <v>EQ  POUSSINS</v>
      </c>
      <c r="AB5" s="15"/>
      <c r="AC5" s="9"/>
      <c r="AD5" s="17"/>
      <c r="IM5" s="25" t="s">
        <v>10</v>
      </c>
      <c r="IN5" s="26" t="e">
        <f aca="false">xxx1!#ref!</f>
        <v>#NAME?</v>
      </c>
      <c r="IO5" s="27" t="s">
        <v>11</v>
      </c>
    </row>
    <row r="6" customFormat="false" ht="28.5" hidden="true" customHeight="true" outlineLevel="0" collapsed="false">
      <c r="A6" s="28"/>
      <c r="B6" s="29"/>
      <c r="C6" s="29"/>
      <c r="D6" s="29"/>
      <c r="E6" s="29"/>
      <c r="F6" s="29" t="s">
        <v>12</v>
      </c>
      <c r="G6" s="29"/>
      <c r="H6" s="29"/>
      <c r="I6" s="30" t="n">
        <v>1</v>
      </c>
      <c r="J6" s="31" t="n">
        <v>2</v>
      </c>
      <c r="K6" s="31" t="n">
        <v>3</v>
      </c>
      <c r="L6" s="31" t="n">
        <v>4</v>
      </c>
      <c r="M6" s="31" t="n">
        <v>5</v>
      </c>
      <c r="N6" s="31" t="n">
        <v>6</v>
      </c>
      <c r="O6" s="31" t="n">
        <v>7</v>
      </c>
      <c r="P6" s="31" t="n">
        <v>8</v>
      </c>
      <c r="Q6" s="31" t="n">
        <v>9</v>
      </c>
      <c r="R6" s="31" t="n">
        <v>10</v>
      </c>
      <c r="S6" s="30" t="n">
        <v>11</v>
      </c>
      <c r="T6" s="31" t="n">
        <v>12</v>
      </c>
      <c r="U6" s="30" t="n">
        <v>13</v>
      </c>
      <c r="V6" s="31" t="n">
        <v>14</v>
      </c>
      <c r="W6" s="30" t="n">
        <v>15</v>
      </c>
      <c r="X6" s="31" t="n">
        <v>16</v>
      </c>
      <c r="Y6" s="31" t="n">
        <v>18</v>
      </c>
      <c r="Z6" s="30" t="n">
        <v>19</v>
      </c>
      <c r="AA6" s="32" t="n">
        <v>20</v>
      </c>
      <c r="AB6" s="15"/>
      <c r="AC6" s="9"/>
      <c r="AD6" s="17"/>
      <c r="IM6" s="33" t="s">
        <v>13</v>
      </c>
      <c r="IN6" s="26" t="e">
        <f aca="false">xxx1!#ref!</f>
        <v>#NAME?</v>
      </c>
      <c r="IO6" s="27" t="s">
        <v>14</v>
      </c>
    </row>
    <row r="7" s="45" customFormat="true" ht="21.75" hidden="false" customHeight="true" outlineLevel="0" collapsed="false">
      <c r="A7" s="34" t="s">
        <v>15</v>
      </c>
      <c r="B7" s="35" t="s">
        <v>16</v>
      </c>
      <c r="C7" s="36" t="s">
        <v>17</v>
      </c>
      <c r="D7" s="36" t="s">
        <v>18</v>
      </c>
      <c r="E7" s="36" t="s">
        <v>19</v>
      </c>
      <c r="F7" s="36" t="s">
        <v>12</v>
      </c>
      <c r="G7" s="36" t="s">
        <v>20</v>
      </c>
      <c r="H7" s="37" t="s">
        <v>21</v>
      </c>
      <c r="I7" s="35" t="s">
        <v>22</v>
      </c>
      <c r="J7" s="37" t="s">
        <v>23</v>
      </c>
      <c r="K7" s="35" t="s">
        <v>24</v>
      </c>
      <c r="L7" s="37" t="s">
        <v>25</v>
      </c>
      <c r="M7" s="38" t="s">
        <v>26</v>
      </c>
      <c r="N7" s="37" t="s">
        <v>27</v>
      </c>
      <c r="O7" s="39" t="s">
        <v>28</v>
      </c>
      <c r="P7" s="40" t="s">
        <v>29</v>
      </c>
      <c r="Q7" s="35" t="s">
        <v>30</v>
      </c>
      <c r="R7" s="37" t="s">
        <v>31</v>
      </c>
      <c r="S7" s="41" t="s">
        <v>32</v>
      </c>
      <c r="T7" s="42" t="s">
        <v>33</v>
      </c>
      <c r="U7" s="41" t="s">
        <v>34</v>
      </c>
      <c r="V7" s="42" t="s">
        <v>35</v>
      </c>
      <c r="W7" s="41" t="s">
        <v>36</v>
      </c>
      <c r="X7" s="42" t="s">
        <v>37</v>
      </c>
      <c r="Y7" s="42" t="s">
        <v>38</v>
      </c>
      <c r="Z7" s="41" t="s">
        <v>39</v>
      </c>
      <c r="AA7" s="43" t="s">
        <v>40</v>
      </c>
      <c r="AB7" s="15"/>
      <c r="AC7" s="44"/>
      <c r="AD7" s="17"/>
      <c r="IM7" s="33" t="s">
        <v>13</v>
      </c>
      <c r="IN7" s="26" t="e">
        <f aca="false">xxx1!#ref!</f>
        <v>#NAME?</v>
      </c>
      <c r="IO7" s="27" t="s">
        <v>41</v>
      </c>
    </row>
    <row r="8" customFormat="false" ht="31" hidden="false" customHeight="true" outlineLevel="0" collapsed="false">
      <c r="A8" s="46"/>
      <c r="B8" s="47"/>
      <c r="C8" s="48"/>
      <c r="D8" s="48"/>
      <c r="E8" s="48"/>
      <c r="F8" s="48"/>
      <c r="G8" s="48"/>
      <c r="H8" s="49"/>
      <c r="I8" s="50"/>
      <c r="J8" s="51"/>
      <c r="K8" s="50"/>
      <c r="L8" s="51"/>
      <c r="M8" s="50"/>
      <c r="N8" s="51"/>
      <c r="O8" s="50"/>
      <c r="P8" s="51"/>
      <c r="Q8" s="50"/>
      <c r="R8" s="51"/>
      <c r="S8" s="52" t="e">
        <f aca="false">+IF(#REF!="","",#REF!)</f>
        <v>#VALUE!</v>
      </c>
      <c r="T8" s="52" t="e">
        <f aca="false">+IF(#REF!="","",#REF!)</f>
        <v>#VALUE!</v>
      </c>
      <c r="U8" s="52" t="e">
        <f aca="false">+IF(#REF!="","",#REF!)</f>
        <v>#VALUE!</v>
      </c>
      <c r="V8" s="52" t="e">
        <f aca="false">+IF(#REF!="","",#REF!)</f>
        <v>#VALUE!</v>
      </c>
      <c r="W8" s="52" t="e">
        <f aca="false">+IF(#REF!="","",#REF!)</f>
        <v>#VALUE!</v>
      </c>
      <c r="X8" s="52" t="e">
        <f aca="false">+IF(#REF!="","",#REF!)</f>
        <v>#VALUE!</v>
      </c>
      <c r="Y8" s="52" t="e">
        <f aca="false">+IF(#REF!="","",#REF!)</f>
        <v>#VALUE!</v>
      </c>
      <c r="Z8" s="52" t="e">
        <f aca="false">+IF(#REF!="","",#REF!)</f>
        <v>#VALUE!</v>
      </c>
      <c r="AA8" s="52" t="e">
        <f aca="false">+IF(#REF!="","",#REF!)</f>
        <v>#VALUE!</v>
      </c>
      <c r="AB8" s="53"/>
      <c r="AC8" s="54" t="str">
        <f aca="false">IF(H8&lt;$D$79,"Vétéran 3",IF(H8&lt;$D$80,"Vétéran 2",IF(H8&lt;$D$81,"Vétéran 1",IF(H8&lt;$D$82,"Senior",IF(H8&lt;$D$83,"Junior",IF(H8&lt;$D$84,"Cadet",IF(H8&lt;$D$85,"Minime",IF(H8&lt;$D$86,"Benjamin","Poussin"))))))))</f>
        <v>Vétéran 3</v>
      </c>
      <c r="AD8" s="55"/>
      <c r="AE8" s="54" t="str">
        <f aca="false">IF(H8&lt;XXX1!$L$41,"Vétéran 3",IF(H8&lt;XXX1!$L$42,"Vétéran 2",IF(H8&lt;XXX1!$L$43,"Vétéran 1",IF(H8&lt;XXX1!$L$44,"Senior",IF(H8&lt;XXX1!$L$45,"Junior",IF(H8&lt;XXX1!$L$46,"Cadet",IF(H8&lt;XXX1!$L$47,"Minime",IF(H8&lt;XXX1!$L$48,"Benjamin","Poussin"))))))))</f>
        <v>Vétéran 3</v>
      </c>
      <c r="AF8" s="56" t="str">
        <f aca="false">IF(G8="F",1,"")</f>
        <v/>
      </c>
      <c r="AG8" s="56"/>
      <c r="AH8" s="3"/>
      <c r="AI8" s="9"/>
      <c r="IM8" s="33" t="s">
        <v>13</v>
      </c>
      <c r="IN8" s="26" t="e">
        <f aca="false">xxx1!#ref!</f>
        <v>#NAME?</v>
      </c>
      <c r="IO8" s="27" t="s">
        <v>42</v>
      </c>
    </row>
    <row r="9" customFormat="false" ht="31" hidden="false" customHeight="true" outlineLevel="0" collapsed="false">
      <c r="A9" s="46"/>
      <c r="B9" s="47"/>
      <c r="C9" s="48"/>
      <c r="D9" s="48"/>
      <c r="E9" s="48"/>
      <c r="F9" s="48"/>
      <c r="G9" s="48"/>
      <c r="H9" s="49"/>
      <c r="I9" s="57"/>
      <c r="J9" s="58"/>
      <c r="K9" s="57"/>
      <c r="L9" s="58"/>
      <c r="M9" s="57"/>
      <c r="N9" s="58"/>
      <c r="O9" s="57"/>
      <c r="P9" s="58"/>
      <c r="Q9" s="57"/>
      <c r="R9" s="58"/>
      <c r="S9" s="52" t="e">
        <f aca="false">+IF(#REF!="","",#REF!)</f>
        <v>#VALUE!</v>
      </c>
      <c r="T9" s="52" t="e">
        <f aca="false">+IF(#REF!="","",#REF!)</f>
        <v>#VALUE!</v>
      </c>
      <c r="U9" s="52" t="e">
        <f aca="false">+IF(#REF!="","",#REF!)</f>
        <v>#VALUE!</v>
      </c>
      <c r="V9" s="52" t="e">
        <f aca="false">+IF(#REF!="","",#REF!)</f>
        <v>#VALUE!</v>
      </c>
      <c r="W9" s="52" t="e">
        <f aca="false">+IF(#REF!="","",#REF!)</f>
        <v>#VALUE!</v>
      </c>
      <c r="X9" s="52" t="e">
        <f aca="false">+IF(#REF!="","",#REF!)</f>
        <v>#VALUE!</v>
      </c>
      <c r="Y9" s="52" t="e">
        <f aca="false">+IF(#REF!="","",#REF!)</f>
        <v>#VALUE!</v>
      </c>
      <c r="Z9" s="52" t="e">
        <f aca="false">+IF(#REF!="","",#REF!)</f>
        <v>#VALUE!</v>
      </c>
      <c r="AA9" s="52" t="e">
        <f aca="false">+IF(#REF!="","",#REF!)</f>
        <v>#VALUE!</v>
      </c>
      <c r="AB9" s="53"/>
      <c r="AC9" s="54" t="str">
        <f aca="false">IF(H9&lt;$D$79,"Vétéran 3",IF(H9&lt;$D$80,"Vétéran 2",IF(H9&lt;$D$81,"Vétéran 1",IF(H9&lt;$D$82,"Senior",IF(H9&lt;$D$83,"Junior",IF(H9&lt;$D$84,"Cadet",IF(H9&lt;$D$85,"Minime",IF(H9&lt;$D$86,"Benjamin","Poussin"))))))))</f>
        <v>Vétéran 3</v>
      </c>
      <c r="AD9" s="55"/>
      <c r="AE9" s="54" t="str">
        <f aca="false">IF(H9&lt;XXX1!$L$41,"Vétéran 3",IF(H9&lt;XXX1!$L$42,"Vétéran 2",IF(H9&lt;XXX1!$L$43,"Vétéran 1",IF(H9&lt;XXX1!$L$44,"Senior",IF(H9&lt;XXX1!$L$45,"Junior",IF(H9&lt;XXX1!$L$46,"Cadet",IF(H9&lt;XXX1!$L$47,"Minime",IF(H9&lt;XXX1!$L$48,"Benjamin","Poussin"))))))))</f>
        <v>Vétéran 3</v>
      </c>
      <c r="AF9" s="56" t="str">
        <f aca="false">IF(G9="F",1,"")</f>
        <v/>
      </c>
      <c r="AG9" s="56"/>
      <c r="AH9" s="3"/>
      <c r="AI9" s="9"/>
      <c r="IM9" s="33" t="s">
        <v>13</v>
      </c>
      <c r="IN9" s="26" t="e">
        <f aca="false">xxx1!#ref!</f>
        <v>#NAME?</v>
      </c>
      <c r="IO9" s="27" t="s">
        <v>43</v>
      </c>
    </row>
    <row r="10" customFormat="false" ht="31" hidden="false" customHeight="true" outlineLevel="0" collapsed="false">
      <c r="A10" s="46"/>
      <c r="B10" s="47"/>
      <c r="C10" s="48"/>
      <c r="D10" s="48"/>
      <c r="E10" s="48"/>
      <c r="F10" s="48"/>
      <c r="G10" s="48"/>
      <c r="H10" s="49"/>
      <c r="I10" s="57"/>
      <c r="J10" s="58"/>
      <c r="K10" s="57"/>
      <c r="L10" s="58"/>
      <c r="M10" s="57"/>
      <c r="N10" s="58"/>
      <c r="O10" s="57"/>
      <c r="P10" s="58"/>
      <c r="Q10" s="57"/>
      <c r="R10" s="58"/>
      <c r="S10" s="52" t="e">
        <f aca="false">+IF(#REF!="","",#REF!)</f>
        <v>#VALUE!</v>
      </c>
      <c r="T10" s="52" t="e">
        <f aca="false">+IF(#REF!="","",#REF!)</f>
        <v>#VALUE!</v>
      </c>
      <c r="U10" s="52" t="e">
        <f aca="false">+IF(#REF!="","",#REF!)</f>
        <v>#VALUE!</v>
      </c>
      <c r="V10" s="52" t="e">
        <f aca="false">+IF(#REF!="","",#REF!)</f>
        <v>#VALUE!</v>
      </c>
      <c r="W10" s="52" t="e">
        <f aca="false">+IF(#REF!="","",#REF!)</f>
        <v>#VALUE!</v>
      </c>
      <c r="X10" s="52" t="e">
        <f aca="false">+IF(#REF!="","",#REF!)</f>
        <v>#VALUE!</v>
      </c>
      <c r="Y10" s="52" t="e">
        <f aca="false">+IF(#REF!="","",#REF!)</f>
        <v>#VALUE!</v>
      </c>
      <c r="Z10" s="52" t="e">
        <f aca="false">+IF(#REF!="","",#REF!)</f>
        <v>#VALUE!</v>
      </c>
      <c r="AA10" s="52" t="e">
        <f aca="false">+IF(#REF!="","",#REF!)</f>
        <v>#VALUE!</v>
      </c>
      <c r="AB10" s="53"/>
      <c r="AC10" s="54" t="str">
        <f aca="false">IF(H10&lt;$D$79,"Vétéran 3",IF(H10&lt;$D$80,"Vétéran 2",IF(H10&lt;$D$81,"Vétéran 1",IF(H10&lt;$D$82,"Senior",IF(H10&lt;$D$83,"Junior",IF(H10&lt;$D$84,"Cadet",IF(H10&lt;$D$85,"Minime",IF(H10&lt;$D$86,"Benjamin","Poussin"))))))))</f>
        <v>Vétéran 3</v>
      </c>
      <c r="AD10" s="55"/>
      <c r="AE10" s="54" t="str">
        <f aca="false">IF(H10&lt;XXX1!$L$41,"Vétéran 3",IF(H10&lt;XXX1!$L$42,"Vétéran 2",IF(H10&lt;XXX1!$L$43,"Vétéran 1",IF(H10&lt;XXX1!$L$44,"Senior",IF(H10&lt;XXX1!$L$45,"Junior",IF(H10&lt;XXX1!$L$46,"Cadet",IF(H10&lt;XXX1!$L$47,"Minime",IF(H10&lt;XXX1!$L$48,"Benjamin","Poussin"))))))))</f>
        <v>Vétéran 3</v>
      </c>
      <c r="AF10" s="56" t="str">
        <f aca="false">IF(G10="F",1,"")</f>
        <v/>
      </c>
      <c r="AG10" s="56"/>
      <c r="AH10" s="3"/>
      <c r="AI10" s="9"/>
      <c r="IM10" s="33"/>
      <c r="IN10" s="26"/>
      <c r="IO10" s="27"/>
    </row>
    <row r="11" customFormat="false" ht="31" hidden="false" customHeight="true" outlineLevel="0" collapsed="false">
      <c r="A11" s="46"/>
      <c r="B11" s="47"/>
      <c r="C11" s="48"/>
      <c r="D11" s="48"/>
      <c r="E11" s="48"/>
      <c r="F11" s="48"/>
      <c r="G11" s="48"/>
      <c r="H11" s="49"/>
      <c r="I11" s="57"/>
      <c r="J11" s="58"/>
      <c r="K11" s="57"/>
      <c r="L11" s="58"/>
      <c r="M11" s="57"/>
      <c r="N11" s="58"/>
      <c r="O11" s="57"/>
      <c r="P11" s="58"/>
      <c r="Q11" s="57"/>
      <c r="R11" s="58"/>
      <c r="S11" s="52" t="e">
        <f aca="false">+IF(#REF!="","",#REF!)</f>
        <v>#VALUE!</v>
      </c>
      <c r="T11" s="52" t="e">
        <f aca="false">+IF(#REF!="","",#REF!)</f>
        <v>#VALUE!</v>
      </c>
      <c r="U11" s="52" t="e">
        <f aca="false">+IF(#REF!="","",#REF!)</f>
        <v>#VALUE!</v>
      </c>
      <c r="V11" s="52" t="e">
        <f aca="false">+IF(#REF!="","",#REF!)</f>
        <v>#VALUE!</v>
      </c>
      <c r="W11" s="52" t="e">
        <f aca="false">+IF(#REF!="","",#REF!)</f>
        <v>#VALUE!</v>
      </c>
      <c r="X11" s="52" t="e">
        <f aca="false">+IF(#REF!="","",#REF!)</f>
        <v>#VALUE!</v>
      </c>
      <c r="Y11" s="52" t="e">
        <f aca="false">+IF(#REF!="","",#REF!)</f>
        <v>#VALUE!</v>
      </c>
      <c r="Z11" s="52" t="e">
        <f aca="false">+IF(#REF!="","",#REF!)</f>
        <v>#VALUE!</v>
      </c>
      <c r="AA11" s="52" t="e">
        <f aca="false">+IF(#REF!="","",#REF!)</f>
        <v>#VALUE!</v>
      </c>
      <c r="AB11" s="53"/>
      <c r="AC11" s="54" t="str">
        <f aca="false">IF(H11&lt;$D$79,"Vétéran 3",IF(H11&lt;$D$80,"Vétéran 2",IF(H11&lt;$D$81,"Vétéran 1",IF(H11&lt;$D$82,"Senior",IF(H11&lt;$D$83,"Junior",IF(H11&lt;$D$84,"Cadet",IF(H11&lt;$D$85,"Minime",IF(H11&lt;$D$86,"Benjamin","Poussin"))))))))</f>
        <v>Vétéran 3</v>
      </c>
      <c r="AD11" s="55"/>
      <c r="AE11" s="54" t="str">
        <f aca="false">IF(H11&lt;XXX1!$L$41,"Vétéran 3",IF(H11&lt;XXX1!$L$42,"Vétéran 2",IF(H11&lt;XXX1!$L$43,"Vétéran 1",IF(H11&lt;XXX1!$L$44,"Senior",IF(H11&lt;XXX1!$L$45,"Junior",IF(H11&lt;XXX1!$L$46,"Cadet",IF(H11&lt;XXX1!$L$47,"Minime",IF(H11&lt;XXX1!$L$48,"Benjamin","Poussin"))))))))</f>
        <v>Vétéran 3</v>
      </c>
      <c r="AF11" s="56" t="str">
        <f aca="false">IF(G11="F",1,"")</f>
        <v/>
      </c>
      <c r="AG11" s="56"/>
      <c r="AH11" s="3"/>
      <c r="AI11" s="9"/>
      <c r="IM11" s="33"/>
      <c r="IN11" s="26"/>
      <c r="IO11" s="27"/>
    </row>
    <row r="12" customFormat="false" ht="31" hidden="false" customHeight="true" outlineLevel="0" collapsed="false">
      <c r="A12" s="46"/>
      <c r="B12" s="47"/>
      <c r="C12" s="48"/>
      <c r="D12" s="48"/>
      <c r="E12" s="48"/>
      <c r="F12" s="48"/>
      <c r="G12" s="48"/>
      <c r="H12" s="49"/>
      <c r="I12" s="57"/>
      <c r="J12" s="58"/>
      <c r="K12" s="57"/>
      <c r="L12" s="58"/>
      <c r="M12" s="57"/>
      <c r="N12" s="58"/>
      <c r="O12" s="57"/>
      <c r="P12" s="58"/>
      <c r="Q12" s="57"/>
      <c r="R12" s="58"/>
      <c r="S12" s="52" t="e">
        <f aca="false">+IF(#REF!="","",#REF!)</f>
        <v>#VALUE!</v>
      </c>
      <c r="T12" s="52" t="e">
        <f aca="false">+IF(#REF!="","",#REF!)</f>
        <v>#VALUE!</v>
      </c>
      <c r="U12" s="52" t="e">
        <f aca="false">+IF(#REF!="","",#REF!)</f>
        <v>#VALUE!</v>
      </c>
      <c r="V12" s="52" t="e">
        <f aca="false">+IF(#REF!="","",#REF!)</f>
        <v>#VALUE!</v>
      </c>
      <c r="W12" s="52" t="e">
        <f aca="false">+IF(#REF!="","",#REF!)</f>
        <v>#VALUE!</v>
      </c>
      <c r="X12" s="52" t="e">
        <f aca="false">+IF(#REF!="","",#REF!)</f>
        <v>#VALUE!</v>
      </c>
      <c r="Y12" s="52" t="e">
        <f aca="false">+IF(#REF!="","",#REF!)</f>
        <v>#VALUE!</v>
      </c>
      <c r="Z12" s="52" t="e">
        <f aca="false">+IF(#REF!="","",#REF!)</f>
        <v>#VALUE!</v>
      </c>
      <c r="AA12" s="52" t="e">
        <f aca="false">+IF(#REF!="","",#REF!)</f>
        <v>#VALUE!</v>
      </c>
      <c r="AB12" s="53"/>
      <c r="AC12" s="54" t="str">
        <f aca="false">IF(H12&lt;$D$79,"Vétéran 3",IF(H12&lt;$D$80,"Vétéran 2",IF(H12&lt;$D$81,"Vétéran 1",IF(H12&lt;$D$82,"Senior",IF(H12&lt;$D$83,"Junior",IF(H12&lt;$D$84,"Cadet",IF(H12&lt;$D$85,"Minime",IF(H12&lt;$D$86,"Benjamin","Poussin"))))))))</f>
        <v>Vétéran 3</v>
      </c>
      <c r="AD12" s="55"/>
      <c r="AE12" s="54" t="str">
        <f aca="false">IF(H12&lt;XXX1!$L$41,"Vétéran 3",IF(H12&lt;XXX1!$L$42,"Vétéran 2",IF(H12&lt;XXX1!$L$43,"Vétéran 1",IF(H12&lt;XXX1!$L$44,"Senior",IF(H12&lt;XXX1!$L$45,"Junior",IF(H12&lt;XXX1!$L$46,"Cadet",IF(H12&lt;XXX1!$L$47,"Minime",IF(H12&lt;XXX1!$L$48,"Benjamin","Poussin"))))))))</f>
        <v>Vétéran 3</v>
      </c>
      <c r="AF12" s="56" t="str">
        <f aca="false">IF(G12="F",1,"")</f>
        <v/>
      </c>
      <c r="AG12" s="56"/>
      <c r="AH12" s="3"/>
      <c r="AI12" s="9"/>
      <c r="IM12" s="33"/>
      <c r="IN12" s="26"/>
      <c r="IO12" s="27"/>
    </row>
    <row r="13" customFormat="false" ht="31" hidden="false" customHeight="true" outlineLevel="0" collapsed="false">
      <c r="A13" s="46"/>
      <c r="B13" s="47"/>
      <c r="C13" s="48"/>
      <c r="D13" s="48"/>
      <c r="E13" s="48"/>
      <c r="F13" s="48"/>
      <c r="G13" s="48"/>
      <c r="H13" s="49"/>
      <c r="I13" s="57"/>
      <c r="J13" s="58"/>
      <c r="K13" s="57"/>
      <c r="L13" s="58"/>
      <c r="M13" s="57"/>
      <c r="N13" s="58"/>
      <c r="O13" s="57"/>
      <c r="P13" s="58"/>
      <c r="Q13" s="57"/>
      <c r="R13" s="58"/>
      <c r="S13" s="52" t="e">
        <f aca="false">+IF(#REF!="","",#REF!)</f>
        <v>#VALUE!</v>
      </c>
      <c r="T13" s="52" t="e">
        <f aca="false">+IF(#REF!="","",#REF!)</f>
        <v>#VALUE!</v>
      </c>
      <c r="U13" s="52" t="e">
        <f aca="false">+IF(#REF!="","",#REF!)</f>
        <v>#VALUE!</v>
      </c>
      <c r="V13" s="52" t="e">
        <f aca="false">+IF(#REF!="","",#REF!)</f>
        <v>#VALUE!</v>
      </c>
      <c r="W13" s="52" t="e">
        <f aca="false">+IF(#REF!="","",#REF!)</f>
        <v>#VALUE!</v>
      </c>
      <c r="X13" s="52" t="e">
        <f aca="false">+IF(#REF!="","",#REF!)</f>
        <v>#VALUE!</v>
      </c>
      <c r="Y13" s="52" t="e">
        <f aca="false">+IF(#REF!="","",#REF!)</f>
        <v>#VALUE!</v>
      </c>
      <c r="Z13" s="52" t="e">
        <f aca="false">+IF(#REF!="","",#REF!)</f>
        <v>#VALUE!</v>
      </c>
      <c r="AA13" s="52" t="e">
        <f aca="false">+IF(#REF!="","",#REF!)</f>
        <v>#VALUE!</v>
      </c>
      <c r="AB13" s="53"/>
      <c r="AC13" s="54" t="str">
        <f aca="false">IF(H13&lt;$D$79,"Vétéran 3",IF(H13&lt;$D$80,"Vétéran 2",IF(H13&lt;$D$81,"Vétéran 1",IF(H13&lt;$D$82,"Senior",IF(H13&lt;$D$83,"Junior",IF(H13&lt;$D$84,"Cadet",IF(H13&lt;$D$85,"Minime",IF(H13&lt;$D$86,"Benjamin","Poussin"))))))))</f>
        <v>Vétéran 3</v>
      </c>
      <c r="AD13" s="55"/>
      <c r="AE13" s="54" t="str">
        <f aca="false">IF(H13&lt;XXX1!$L$41,"Vétéran 3",IF(H13&lt;XXX1!$L$42,"Vétéran 2",IF(H13&lt;XXX1!$L$43,"Vétéran 1",IF(H13&lt;XXX1!$L$44,"Senior",IF(H13&lt;XXX1!$L$45,"Junior",IF(H13&lt;XXX1!$L$46,"Cadet",IF(H13&lt;XXX1!$L$47,"Minime",IF(H13&lt;XXX1!$L$48,"Benjamin","Poussin"))))))))</f>
        <v>Vétéran 3</v>
      </c>
      <c r="AF13" s="56" t="str">
        <f aca="false">IF(G13="F",1,"")</f>
        <v/>
      </c>
      <c r="AG13" s="56"/>
      <c r="AH13" s="3"/>
      <c r="AI13" s="9"/>
      <c r="IM13" s="33"/>
      <c r="IN13" s="26"/>
      <c r="IO13" s="27"/>
    </row>
    <row r="14" customFormat="false" ht="31" hidden="false" customHeight="true" outlineLevel="0" collapsed="false">
      <c r="A14" s="46"/>
      <c r="B14" s="47"/>
      <c r="C14" s="48"/>
      <c r="D14" s="48"/>
      <c r="E14" s="48"/>
      <c r="F14" s="48"/>
      <c r="G14" s="48"/>
      <c r="H14" s="49"/>
      <c r="I14" s="57"/>
      <c r="J14" s="58"/>
      <c r="K14" s="57"/>
      <c r="L14" s="58"/>
      <c r="M14" s="57"/>
      <c r="N14" s="58"/>
      <c r="O14" s="57"/>
      <c r="P14" s="58"/>
      <c r="Q14" s="57"/>
      <c r="R14" s="58"/>
      <c r="S14" s="52" t="e">
        <f aca="false">+IF(#REF!="","",#REF!)</f>
        <v>#VALUE!</v>
      </c>
      <c r="T14" s="52" t="e">
        <f aca="false">+IF(#REF!="","",#REF!)</f>
        <v>#VALUE!</v>
      </c>
      <c r="U14" s="52" t="e">
        <f aca="false">+IF(#REF!="","",#REF!)</f>
        <v>#VALUE!</v>
      </c>
      <c r="V14" s="52" t="e">
        <f aca="false">+IF(#REF!="","",#REF!)</f>
        <v>#VALUE!</v>
      </c>
      <c r="W14" s="52" t="e">
        <f aca="false">+IF(#REF!="","",#REF!)</f>
        <v>#VALUE!</v>
      </c>
      <c r="X14" s="52" t="e">
        <f aca="false">+IF(#REF!="","",#REF!)</f>
        <v>#VALUE!</v>
      </c>
      <c r="Y14" s="52" t="e">
        <f aca="false">+IF(#REF!="","",#REF!)</f>
        <v>#VALUE!</v>
      </c>
      <c r="Z14" s="52" t="e">
        <f aca="false">+IF(#REF!="","",#REF!)</f>
        <v>#VALUE!</v>
      </c>
      <c r="AA14" s="52" t="e">
        <f aca="false">+IF(#REF!="","",#REF!)</f>
        <v>#VALUE!</v>
      </c>
      <c r="AB14" s="53"/>
      <c r="AC14" s="54" t="str">
        <f aca="false">IF(H14&lt;$D$79,"Vétéran 3",IF(H14&lt;$D$80,"Vétéran 2",IF(H14&lt;$D$81,"Vétéran 1",IF(H14&lt;$D$82,"Senior",IF(H14&lt;$D$83,"Junior",IF(H14&lt;$D$84,"Cadet",IF(H14&lt;$D$85,"Minime",IF(H14&lt;$D$86,"Benjamin","Poussin"))))))))</f>
        <v>Vétéran 3</v>
      </c>
      <c r="AD14" s="55"/>
      <c r="AE14" s="54" t="str">
        <f aca="false">IF(H14&lt;XXX1!$L$41,"Vétéran 3",IF(H14&lt;XXX1!$L$42,"Vétéran 2",IF(H14&lt;XXX1!$L$43,"Vétéran 1",IF(H14&lt;XXX1!$L$44,"Senior",IF(H14&lt;XXX1!$L$45,"Junior",IF(H14&lt;XXX1!$L$46,"Cadet",IF(H14&lt;XXX1!$L$47,"Minime",IF(H14&lt;XXX1!$L$48,"Benjamin","Poussin"))))))))</f>
        <v>Vétéran 3</v>
      </c>
      <c r="AF14" s="56" t="str">
        <f aca="false">IF(G14="F",1,"")</f>
        <v/>
      </c>
      <c r="AG14" s="56"/>
      <c r="AH14" s="3"/>
      <c r="AI14" s="9"/>
      <c r="IM14" s="33"/>
      <c r="IN14" s="26"/>
      <c r="IO14" s="27"/>
    </row>
    <row r="15" customFormat="false" ht="31" hidden="false" customHeight="true" outlineLevel="0" collapsed="false">
      <c r="A15" s="46"/>
      <c r="B15" s="47"/>
      <c r="C15" s="48"/>
      <c r="D15" s="48"/>
      <c r="E15" s="48"/>
      <c r="F15" s="48"/>
      <c r="G15" s="48"/>
      <c r="H15" s="49"/>
      <c r="I15" s="57"/>
      <c r="J15" s="58"/>
      <c r="K15" s="57"/>
      <c r="L15" s="58"/>
      <c r="M15" s="57"/>
      <c r="N15" s="58"/>
      <c r="O15" s="57"/>
      <c r="P15" s="58"/>
      <c r="Q15" s="57"/>
      <c r="R15" s="58"/>
      <c r="S15" s="52" t="e">
        <f aca="false">+IF(#REF!="","",#REF!)</f>
        <v>#VALUE!</v>
      </c>
      <c r="T15" s="52" t="e">
        <f aca="false">+IF(#REF!="","",#REF!)</f>
        <v>#VALUE!</v>
      </c>
      <c r="U15" s="52" t="e">
        <f aca="false">+IF(#REF!="","",#REF!)</f>
        <v>#VALUE!</v>
      </c>
      <c r="V15" s="52" t="e">
        <f aca="false">+IF(#REF!="","",#REF!)</f>
        <v>#VALUE!</v>
      </c>
      <c r="W15" s="52" t="e">
        <f aca="false">+IF(#REF!="","",#REF!)</f>
        <v>#VALUE!</v>
      </c>
      <c r="X15" s="52" t="e">
        <f aca="false">+IF(#REF!="","",#REF!)</f>
        <v>#VALUE!</v>
      </c>
      <c r="Y15" s="52" t="e">
        <f aca="false">+IF(#REF!="","",#REF!)</f>
        <v>#VALUE!</v>
      </c>
      <c r="Z15" s="52" t="e">
        <f aca="false">+IF(#REF!="","",#REF!)</f>
        <v>#VALUE!</v>
      </c>
      <c r="AA15" s="52" t="e">
        <f aca="false">+IF(#REF!="","",#REF!)</f>
        <v>#VALUE!</v>
      </c>
      <c r="AB15" s="53"/>
      <c r="AC15" s="54" t="str">
        <f aca="false">IF(H15&lt;$D$79,"Vétéran 3",IF(H15&lt;$D$80,"Vétéran 2",IF(H15&lt;$D$81,"Vétéran 1",IF(H15&lt;$D$82,"Senior",IF(H15&lt;$D$83,"Junior",IF(H15&lt;$D$84,"Cadet",IF(H15&lt;$D$85,"Minime",IF(H15&lt;$D$86,"Benjamin","Poussin"))))))))</f>
        <v>Vétéran 3</v>
      </c>
      <c r="AD15" s="55"/>
      <c r="AE15" s="54" t="str">
        <f aca="false">IF(H15&lt;XXX1!$L$41,"Vétéran 3",IF(H15&lt;XXX1!$L$42,"Vétéran 2",IF(H15&lt;XXX1!$L$43,"Vétéran 1",IF(H15&lt;XXX1!$L$44,"Senior",IF(H15&lt;XXX1!$L$45,"Junior",IF(H15&lt;XXX1!$L$46,"Cadet",IF(H15&lt;XXX1!$L$47,"Minime",IF(H15&lt;XXX1!$L$48,"Benjamin","Poussin"))))))))</f>
        <v>Vétéran 3</v>
      </c>
      <c r="AF15" s="56" t="str">
        <f aca="false">IF(G15="F",1,"")</f>
        <v/>
      </c>
      <c r="AG15" s="56"/>
      <c r="AH15" s="3"/>
      <c r="AI15" s="9"/>
      <c r="IM15" s="33"/>
      <c r="IN15" s="26"/>
      <c r="IO15" s="27"/>
    </row>
    <row r="16" customFormat="false" ht="31" hidden="false" customHeight="true" outlineLevel="0" collapsed="false">
      <c r="A16" s="46"/>
      <c r="B16" s="47"/>
      <c r="C16" s="48"/>
      <c r="D16" s="48"/>
      <c r="E16" s="48"/>
      <c r="F16" s="48"/>
      <c r="G16" s="48"/>
      <c r="H16" s="49"/>
      <c r="I16" s="57"/>
      <c r="J16" s="58"/>
      <c r="K16" s="57"/>
      <c r="L16" s="58"/>
      <c r="M16" s="57"/>
      <c r="N16" s="58"/>
      <c r="O16" s="57"/>
      <c r="P16" s="58"/>
      <c r="Q16" s="57"/>
      <c r="R16" s="58"/>
      <c r="S16" s="52"/>
      <c r="T16" s="52"/>
      <c r="U16" s="52"/>
      <c r="V16" s="52"/>
      <c r="W16" s="52"/>
      <c r="X16" s="52"/>
      <c r="Y16" s="52"/>
      <c r="Z16" s="52"/>
      <c r="AA16" s="52"/>
      <c r="AB16" s="53"/>
      <c r="AC16" s="54" t="str">
        <f aca="false">IF(H16&lt;$D$79,"Vétéran 3",IF(H16&lt;$D$80,"Vétéran 2",IF(H16&lt;$D$81,"Vétéran 1",IF(H16&lt;$D$82,"Senior",IF(H16&lt;$D$83,"Junior",IF(H16&lt;$D$84,"Cadet",IF(H16&lt;$D$85,"Minime",IF(H16&lt;$D$86,"Benjamin","Poussin"))))))))</f>
        <v>Vétéran 3</v>
      </c>
      <c r="AD16" s="55"/>
      <c r="AE16" s="54" t="str">
        <f aca="false">IF(H16&lt;XXX1!$L$41,"Vétéran 3",IF(H16&lt;XXX1!$L$42,"Vétéran 2",IF(H16&lt;XXX1!$L$43,"Vétéran 1",IF(H16&lt;XXX1!$L$44,"Senior",IF(H16&lt;XXX1!$L$45,"Junior",IF(H16&lt;XXX1!$L$46,"Cadet",IF(H16&lt;XXX1!$L$47,"Minime",IF(H16&lt;XXX1!$L$48,"Benjamin","Poussin"))))))))</f>
        <v>Vétéran 3</v>
      </c>
      <c r="AF16" s="56"/>
      <c r="AG16" s="56"/>
      <c r="AH16" s="3"/>
      <c r="AI16" s="9"/>
      <c r="IM16" s="33"/>
      <c r="IN16" s="26"/>
      <c r="IO16" s="27"/>
    </row>
    <row r="17" customFormat="false" ht="31" hidden="false" customHeight="true" outlineLevel="0" collapsed="false">
      <c r="A17" s="46"/>
      <c r="B17" s="47"/>
      <c r="C17" s="48"/>
      <c r="D17" s="48"/>
      <c r="E17" s="48"/>
      <c r="F17" s="48"/>
      <c r="G17" s="48"/>
      <c r="H17" s="49"/>
      <c r="I17" s="57"/>
      <c r="J17" s="58"/>
      <c r="K17" s="57"/>
      <c r="L17" s="58"/>
      <c r="M17" s="57"/>
      <c r="N17" s="58"/>
      <c r="O17" s="57"/>
      <c r="P17" s="58"/>
      <c r="Q17" s="57"/>
      <c r="R17" s="58"/>
      <c r="S17" s="52"/>
      <c r="T17" s="52"/>
      <c r="U17" s="52"/>
      <c r="V17" s="52"/>
      <c r="W17" s="52"/>
      <c r="X17" s="52"/>
      <c r="Y17" s="52"/>
      <c r="Z17" s="52"/>
      <c r="AA17" s="52"/>
      <c r="AB17" s="53"/>
      <c r="AC17" s="54" t="str">
        <f aca="false">IF(H17&lt;$D$79,"Vétéran 3",IF(H17&lt;$D$80,"Vétéran 2",IF(H17&lt;$D$81,"Vétéran 1",IF(H17&lt;$D$82,"Senior",IF(H17&lt;$D$83,"Junior",IF(H17&lt;$D$84,"Cadet",IF(H17&lt;$D$85,"Minime",IF(H17&lt;$D$86,"Benjamin","Poussin"))))))))</f>
        <v>Vétéran 3</v>
      </c>
      <c r="AD17" s="55"/>
      <c r="AE17" s="54" t="str">
        <f aca="false">IF(H17&lt;XXX1!$L$41,"Vétéran 3",IF(H17&lt;XXX1!$L$42,"Vétéran 2",IF(H17&lt;XXX1!$L$43,"Vétéran 1",IF(H17&lt;XXX1!$L$44,"Senior",IF(H17&lt;XXX1!$L$45,"Junior",IF(H17&lt;XXX1!$L$46,"Cadet",IF(H17&lt;XXX1!$L$47,"Minime",IF(H17&lt;XXX1!$L$48,"Benjamin","Poussin"))))))))</f>
        <v>Vétéran 3</v>
      </c>
      <c r="AF17" s="56"/>
      <c r="AG17" s="56"/>
      <c r="AH17" s="3"/>
      <c r="AI17" s="9"/>
      <c r="IM17" s="33"/>
      <c r="IN17" s="26"/>
      <c r="IO17" s="27"/>
    </row>
    <row r="18" customFormat="false" ht="31" hidden="false" customHeight="true" outlineLevel="0" collapsed="false">
      <c r="A18" s="46"/>
      <c r="B18" s="47"/>
      <c r="C18" s="48"/>
      <c r="D18" s="48"/>
      <c r="E18" s="48"/>
      <c r="F18" s="48"/>
      <c r="G18" s="48"/>
      <c r="H18" s="49"/>
      <c r="I18" s="57"/>
      <c r="J18" s="58"/>
      <c r="K18" s="57"/>
      <c r="L18" s="58"/>
      <c r="M18" s="57"/>
      <c r="N18" s="58"/>
      <c r="O18" s="57"/>
      <c r="P18" s="58"/>
      <c r="Q18" s="57"/>
      <c r="R18" s="58"/>
      <c r="S18" s="52"/>
      <c r="T18" s="52"/>
      <c r="U18" s="52"/>
      <c r="V18" s="52"/>
      <c r="W18" s="52"/>
      <c r="X18" s="52"/>
      <c r="Y18" s="52"/>
      <c r="Z18" s="52"/>
      <c r="AA18" s="52"/>
      <c r="AB18" s="53"/>
      <c r="AC18" s="54" t="str">
        <f aca="false">IF(H18&lt;$D$79,"Vétéran 3",IF(H18&lt;$D$80,"Vétéran 2",IF(H18&lt;$D$81,"Vétéran 1",IF(H18&lt;$D$82,"Senior",IF(H18&lt;$D$83,"Junior",IF(H18&lt;$D$84,"Cadet",IF(H18&lt;$D$85,"Minime",IF(H18&lt;$D$86,"Benjamin","Poussin"))))))))</f>
        <v>Vétéran 3</v>
      </c>
      <c r="AD18" s="55"/>
      <c r="AE18" s="54" t="str">
        <f aca="false">IF(H18&lt;XXX1!$L$41,"Vétéran 3",IF(H18&lt;XXX1!$L$42,"Vétéran 2",IF(H18&lt;XXX1!$L$43,"Vétéran 1",IF(H18&lt;XXX1!$L$44,"Senior",IF(H18&lt;XXX1!$L$45,"Junior",IF(H18&lt;XXX1!$L$46,"Cadet",IF(H18&lt;XXX1!$L$47,"Minime",IF(H18&lt;XXX1!$L$48,"Benjamin","Poussin"))))))))</f>
        <v>Vétéran 3</v>
      </c>
      <c r="AF18" s="56"/>
      <c r="AG18" s="56"/>
      <c r="AH18" s="3"/>
      <c r="AI18" s="9"/>
      <c r="IM18" s="33"/>
      <c r="IN18" s="26"/>
      <c r="IO18" s="27"/>
    </row>
    <row r="19" customFormat="false" ht="31" hidden="false" customHeight="true" outlineLevel="0" collapsed="false">
      <c r="A19" s="46"/>
      <c r="B19" s="47"/>
      <c r="C19" s="48"/>
      <c r="D19" s="48"/>
      <c r="E19" s="48"/>
      <c r="F19" s="48"/>
      <c r="G19" s="48"/>
      <c r="H19" s="49"/>
      <c r="I19" s="57"/>
      <c r="J19" s="58"/>
      <c r="K19" s="57"/>
      <c r="L19" s="58"/>
      <c r="M19" s="57"/>
      <c r="N19" s="58"/>
      <c r="O19" s="57"/>
      <c r="P19" s="58"/>
      <c r="Q19" s="57"/>
      <c r="R19" s="58"/>
      <c r="S19" s="52"/>
      <c r="T19" s="52"/>
      <c r="U19" s="52"/>
      <c r="V19" s="52"/>
      <c r="W19" s="52"/>
      <c r="X19" s="52"/>
      <c r="Y19" s="52"/>
      <c r="Z19" s="52"/>
      <c r="AA19" s="52"/>
      <c r="AB19" s="53"/>
      <c r="AC19" s="54" t="str">
        <f aca="false">IF(H19&lt;$D$79,"Vétéran 3",IF(H19&lt;$D$80,"Vétéran 2",IF(H19&lt;$D$81,"Vétéran 1",IF(H19&lt;$D$82,"Senior",IF(H19&lt;$D$83,"Junior",IF(H19&lt;$D$84,"Cadet",IF(H19&lt;$D$85,"Minime",IF(H19&lt;$D$86,"Benjamin","Poussin"))))))))</f>
        <v>Vétéran 3</v>
      </c>
      <c r="AD19" s="55"/>
      <c r="AE19" s="54" t="str">
        <f aca="false">IF(H19&lt;XXX1!$L$41,"Vétéran 3",IF(H19&lt;XXX1!$L$42,"Vétéran 2",IF(H19&lt;XXX1!$L$43,"Vétéran 1",IF(H19&lt;XXX1!$L$44,"Senior",IF(H19&lt;XXX1!$L$45,"Junior",IF(H19&lt;XXX1!$L$46,"Cadet",IF(H19&lt;XXX1!$L$47,"Minime",IF(H19&lt;XXX1!$L$48,"Benjamin","Poussin"))))))))</f>
        <v>Vétéran 3</v>
      </c>
      <c r="AF19" s="56"/>
      <c r="AG19" s="56"/>
      <c r="AH19" s="3"/>
      <c r="AI19" s="9"/>
      <c r="IM19" s="33"/>
      <c r="IN19" s="26"/>
      <c r="IO19" s="27"/>
    </row>
    <row r="20" customFormat="false" ht="31" hidden="false" customHeight="true" outlineLevel="0" collapsed="false">
      <c r="A20" s="46"/>
      <c r="B20" s="47"/>
      <c r="C20" s="48"/>
      <c r="D20" s="48"/>
      <c r="E20" s="48"/>
      <c r="F20" s="48"/>
      <c r="G20" s="48"/>
      <c r="H20" s="49"/>
      <c r="I20" s="57"/>
      <c r="J20" s="58"/>
      <c r="K20" s="57"/>
      <c r="L20" s="58"/>
      <c r="M20" s="57"/>
      <c r="N20" s="58"/>
      <c r="O20" s="57"/>
      <c r="P20" s="58"/>
      <c r="Q20" s="57"/>
      <c r="R20" s="58"/>
      <c r="S20" s="52"/>
      <c r="T20" s="52"/>
      <c r="U20" s="52"/>
      <c r="V20" s="52"/>
      <c r="W20" s="52"/>
      <c r="X20" s="52"/>
      <c r="Y20" s="52"/>
      <c r="Z20" s="52"/>
      <c r="AA20" s="52"/>
      <c r="AB20" s="53"/>
      <c r="AC20" s="54" t="str">
        <f aca="false">IF(H20&lt;$D$79,"Vétéran 3",IF(H20&lt;$D$80,"Vétéran 2",IF(H20&lt;$D$81,"Vétéran 1",IF(H20&lt;$D$82,"Senior",IF(H20&lt;$D$83,"Junior",IF(H20&lt;$D$84,"Cadet",IF(H20&lt;$D$85,"Minime",IF(H20&lt;$D$86,"Benjamin","Poussin"))))))))</f>
        <v>Vétéran 3</v>
      </c>
      <c r="AD20" s="55"/>
      <c r="AE20" s="54" t="str">
        <f aca="false">IF(H20&lt;XXX1!$L$41,"Vétéran 3",IF(H20&lt;XXX1!$L$42,"Vétéran 2",IF(H20&lt;XXX1!$L$43,"Vétéran 1",IF(H20&lt;XXX1!$L$44,"Senior",IF(H20&lt;XXX1!$L$45,"Junior",IF(H20&lt;XXX1!$L$46,"Cadet",IF(H20&lt;XXX1!$L$47,"Minime",IF(H20&lt;XXX1!$L$48,"Benjamin","Poussin"))))))))</f>
        <v>Vétéran 3</v>
      </c>
      <c r="AF20" s="56"/>
      <c r="AG20" s="56"/>
      <c r="AH20" s="3"/>
      <c r="AI20" s="9"/>
      <c r="IM20" s="33"/>
      <c r="IN20" s="26"/>
      <c r="IO20" s="27"/>
    </row>
    <row r="21" customFormat="false" ht="31" hidden="false" customHeight="true" outlineLevel="0" collapsed="false">
      <c r="A21" s="46"/>
      <c r="B21" s="47"/>
      <c r="C21" s="48"/>
      <c r="D21" s="48"/>
      <c r="E21" s="48"/>
      <c r="F21" s="48"/>
      <c r="G21" s="48"/>
      <c r="H21" s="49"/>
      <c r="I21" s="57"/>
      <c r="J21" s="58"/>
      <c r="K21" s="57"/>
      <c r="L21" s="58"/>
      <c r="M21" s="57"/>
      <c r="N21" s="58"/>
      <c r="O21" s="57"/>
      <c r="P21" s="58"/>
      <c r="Q21" s="57"/>
      <c r="R21" s="58"/>
      <c r="S21" s="52"/>
      <c r="T21" s="52"/>
      <c r="U21" s="52"/>
      <c r="V21" s="52"/>
      <c r="W21" s="52"/>
      <c r="X21" s="52"/>
      <c r="Y21" s="52"/>
      <c r="Z21" s="52"/>
      <c r="AA21" s="52"/>
      <c r="AB21" s="53"/>
      <c r="AC21" s="54" t="str">
        <f aca="false">IF(H21&lt;$D$79,"Vétéran 3",IF(H21&lt;$D$80,"Vétéran 2",IF(H21&lt;$D$81,"Vétéran 1",IF(H21&lt;$D$82,"Senior",IF(H21&lt;$D$83,"Junior",IF(H21&lt;$D$84,"Cadet",IF(H21&lt;$D$85,"Minime",IF(H21&lt;$D$86,"Benjamin","Poussin"))))))))</f>
        <v>Vétéran 3</v>
      </c>
      <c r="AD21" s="55"/>
      <c r="AE21" s="54" t="str">
        <f aca="false">IF(H21&lt;XXX1!$L$41,"Vétéran 3",IF(H21&lt;XXX1!$L$42,"Vétéran 2",IF(H21&lt;XXX1!$L$43,"Vétéran 1",IF(H21&lt;XXX1!$L$44,"Senior",IF(H21&lt;XXX1!$L$45,"Junior",IF(H21&lt;XXX1!$L$46,"Cadet",IF(H21&lt;XXX1!$L$47,"Minime",IF(H21&lt;XXX1!$L$48,"Benjamin","Poussin"))))))))</f>
        <v>Vétéran 3</v>
      </c>
      <c r="AF21" s="56"/>
      <c r="AG21" s="56"/>
      <c r="AH21" s="3"/>
      <c r="AI21" s="9"/>
      <c r="IM21" s="33"/>
      <c r="IN21" s="26"/>
      <c r="IO21" s="27"/>
    </row>
    <row r="22" customFormat="false" ht="31" hidden="false" customHeight="true" outlineLevel="0" collapsed="false">
      <c r="A22" s="46"/>
      <c r="B22" s="47"/>
      <c r="C22" s="48"/>
      <c r="D22" s="48"/>
      <c r="E22" s="48"/>
      <c r="F22" s="48"/>
      <c r="G22" s="48"/>
      <c r="H22" s="49"/>
      <c r="I22" s="57"/>
      <c r="J22" s="58"/>
      <c r="K22" s="57"/>
      <c r="L22" s="58"/>
      <c r="M22" s="57"/>
      <c r="N22" s="58"/>
      <c r="O22" s="57"/>
      <c r="P22" s="58"/>
      <c r="Q22" s="57"/>
      <c r="R22" s="58"/>
      <c r="S22" s="52"/>
      <c r="T22" s="52"/>
      <c r="U22" s="52"/>
      <c r="V22" s="52"/>
      <c r="W22" s="52"/>
      <c r="X22" s="52"/>
      <c r="Y22" s="52"/>
      <c r="Z22" s="52"/>
      <c r="AA22" s="52"/>
      <c r="AB22" s="53"/>
      <c r="AC22" s="54" t="str">
        <f aca="false">IF(H22&lt;$D$79,"Vétéran 3",IF(H22&lt;$D$80,"Vétéran 2",IF(H22&lt;$D$81,"Vétéran 1",IF(H22&lt;$D$82,"Senior",IF(H22&lt;$D$83,"Junior",IF(H22&lt;$D$84,"Cadet",IF(H22&lt;$D$85,"Minime",IF(H22&lt;$D$86,"Benjamin","Poussin"))))))))</f>
        <v>Vétéran 3</v>
      </c>
      <c r="AD22" s="55"/>
      <c r="AE22" s="54" t="str">
        <f aca="false">IF(H22&lt;XXX1!$L$41,"Vétéran 3",IF(H22&lt;XXX1!$L$42,"Vétéran 2",IF(H22&lt;XXX1!$L$43,"Vétéran 1",IF(H22&lt;XXX1!$L$44,"Senior",IF(H22&lt;XXX1!$L$45,"Junior",IF(H22&lt;XXX1!$L$46,"Cadet",IF(H22&lt;XXX1!$L$47,"Minime",IF(H22&lt;XXX1!$L$48,"Benjamin","Poussin"))))))))</f>
        <v>Vétéran 3</v>
      </c>
      <c r="AF22" s="56"/>
      <c r="AG22" s="56"/>
      <c r="AH22" s="3"/>
      <c r="AI22" s="9"/>
      <c r="IM22" s="33"/>
      <c r="IN22" s="26"/>
      <c r="IO22" s="27"/>
    </row>
    <row r="23" customFormat="false" ht="31" hidden="false" customHeight="true" outlineLevel="0" collapsed="false">
      <c r="A23" s="46"/>
      <c r="B23" s="47"/>
      <c r="C23" s="48"/>
      <c r="D23" s="48"/>
      <c r="E23" s="48"/>
      <c r="F23" s="48"/>
      <c r="G23" s="48"/>
      <c r="H23" s="49"/>
      <c r="I23" s="57"/>
      <c r="J23" s="58"/>
      <c r="K23" s="57"/>
      <c r="L23" s="58"/>
      <c r="M23" s="57"/>
      <c r="N23" s="58"/>
      <c r="O23" s="57"/>
      <c r="P23" s="58"/>
      <c r="Q23" s="57"/>
      <c r="R23" s="58"/>
      <c r="S23" s="52"/>
      <c r="T23" s="52"/>
      <c r="U23" s="52"/>
      <c r="V23" s="52"/>
      <c r="W23" s="52"/>
      <c r="X23" s="52"/>
      <c r="Y23" s="52"/>
      <c r="Z23" s="52"/>
      <c r="AA23" s="52"/>
      <c r="AB23" s="53"/>
      <c r="AC23" s="54" t="str">
        <f aca="false">IF(H23&lt;$D$79,"Vétéran 3",IF(H23&lt;$D$80,"Vétéran 2",IF(H23&lt;$D$81,"Vétéran 1",IF(H23&lt;$D$82,"Senior",IF(H23&lt;$D$83,"Junior",IF(H23&lt;$D$84,"Cadet",IF(H23&lt;$D$85,"Minime",IF(H23&lt;$D$86,"Benjamin","Poussin"))))))))</f>
        <v>Vétéran 3</v>
      </c>
      <c r="AD23" s="55"/>
      <c r="AE23" s="54" t="str">
        <f aca="false">IF(H23&lt;XXX1!$L$41,"Vétéran 3",IF(H23&lt;XXX1!$L$42,"Vétéran 2",IF(H23&lt;XXX1!$L$43,"Vétéran 1",IF(H23&lt;XXX1!$L$44,"Senior",IF(H23&lt;XXX1!$L$45,"Junior",IF(H23&lt;XXX1!$L$46,"Cadet",IF(H23&lt;XXX1!$L$47,"Minime",IF(H23&lt;XXX1!$L$48,"Benjamin","Poussin"))))))))</f>
        <v>Vétéran 3</v>
      </c>
      <c r="AF23" s="56"/>
      <c r="AG23" s="56"/>
      <c r="AH23" s="3"/>
      <c r="AI23" s="9"/>
      <c r="IM23" s="33"/>
      <c r="IN23" s="26"/>
      <c r="IO23" s="27"/>
    </row>
    <row r="24" customFormat="false" ht="31" hidden="false" customHeight="true" outlineLevel="0" collapsed="false">
      <c r="A24" s="46"/>
      <c r="B24" s="47"/>
      <c r="C24" s="48"/>
      <c r="D24" s="48"/>
      <c r="E24" s="48"/>
      <c r="F24" s="48"/>
      <c r="G24" s="48"/>
      <c r="H24" s="49"/>
      <c r="I24" s="59"/>
      <c r="J24" s="60"/>
      <c r="K24" s="57"/>
      <c r="L24" s="58"/>
      <c r="M24" s="57"/>
      <c r="N24" s="58"/>
      <c r="O24" s="57"/>
      <c r="P24" s="58"/>
      <c r="Q24" s="61"/>
      <c r="R24" s="62"/>
      <c r="S24" s="52"/>
      <c r="T24" s="52"/>
      <c r="U24" s="52"/>
      <c r="V24" s="52"/>
      <c r="W24" s="52"/>
      <c r="X24" s="52"/>
      <c r="Y24" s="52"/>
      <c r="Z24" s="52"/>
      <c r="AA24" s="52"/>
      <c r="AB24" s="53"/>
      <c r="AC24" s="54" t="str">
        <f aca="false">IF(H24&lt;$D$79,"Vétéran 3",IF(H24&lt;$D$80,"Vétéran 2",IF(H24&lt;$D$81,"Vétéran 1",IF(H24&lt;$D$82,"Senior",IF(H24&lt;$D$83,"Junior",IF(H24&lt;$D$84,"Cadet",IF(H24&lt;$D$85,"Minime",IF(H24&lt;$D$86,"Benjamin","Poussin"))))))))</f>
        <v>Vétéran 3</v>
      </c>
      <c r="AD24" s="55"/>
      <c r="AE24" s="54" t="str">
        <f aca="false">IF(H24&lt;XXX1!$L$41,"Vétéran 3",IF(H24&lt;XXX1!$L$42,"Vétéran 2",IF(H24&lt;XXX1!$L$43,"Vétéran 1",IF(H24&lt;XXX1!$L$44,"Senior",IF(H24&lt;XXX1!$L$45,"Junior",IF(H24&lt;XXX1!$L$46,"Cadet",IF(H24&lt;XXX1!$L$47,"Minime",IF(H24&lt;XXX1!$L$48,"Benjamin","Poussin"))))))))</f>
        <v>Vétéran 3</v>
      </c>
      <c r="AF24" s="56"/>
      <c r="AG24" s="56"/>
      <c r="AH24" s="3"/>
      <c r="AI24" s="9"/>
      <c r="IM24" s="33"/>
      <c r="IN24" s="26"/>
      <c r="IO24" s="27"/>
    </row>
    <row r="25" customFormat="false" ht="31" hidden="false" customHeight="true" outlineLevel="0" collapsed="false">
      <c r="A25" s="46"/>
      <c r="B25" s="47"/>
      <c r="C25" s="48"/>
      <c r="D25" s="48"/>
      <c r="E25" s="48"/>
      <c r="F25" s="48"/>
      <c r="G25" s="48"/>
      <c r="H25" s="49"/>
      <c r="I25" s="59"/>
      <c r="J25" s="60"/>
      <c r="K25" s="57"/>
      <c r="L25" s="58"/>
      <c r="M25" s="57"/>
      <c r="N25" s="58"/>
      <c r="O25" s="57"/>
      <c r="P25" s="58"/>
      <c r="Q25" s="61"/>
      <c r="R25" s="62"/>
      <c r="S25" s="52"/>
      <c r="T25" s="52"/>
      <c r="U25" s="52"/>
      <c r="V25" s="52"/>
      <c r="W25" s="52"/>
      <c r="X25" s="52"/>
      <c r="Y25" s="52"/>
      <c r="Z25" s="52"/>
      <c r="AA25" s="52"/>
      <c r="AB25" s="53"/>
      <c r="AC25" s="54" t="str">
        <f aca="false">IF(H25&lt;$D$79,"Vétéran 3",IF(H25&lt;$D$80,"Vétéran 2",IF(H25&lt;$D$81,"Vétéran 1",IF(H25&lt;$D$82,"Senior",IF(H25&lt;$D$83,"Junior",IF(H25&lt;$D$84,"Cadet",IF(H25&lt;$D$85,"Minime",IF(H25&lt;$D$86,"Benjamin","Poussin"))))))))</f>
        <v>Vétéran 3</v>
      </c>
      <c r="AD25" s="55"/>
      <c r="AE25" s="54" t="str">
        <f aca="false">IF(H25&lt;XXX1!$L$41,"Vétéran 3",IF(H25&lt;XXX1!$L$42,"Vétéran 2",IF(H25&lt;XXX1!$L$43,"Vétéran 1",IF(H25&lt;XXX1!$L$44,"Senior",IF(H25&lt;XXX1!$L$45,"Junior",IF(H25&lt;XXX1!$L$46,"Cadet",IF(H25&lt;XXX1!$L$47,"Minime",IF(H25&lt;XXX1!$L$48,"Benjamin","Poussin"))))))))</f>
        <v>Vétéran 3</v>
      </c>
      <c r="AF25" s="56"/>
      <c r="AG25" s="56"/>
      <c r="AH25" s="3"/>
      <c r="AI25" s="9"/>
      <c r="IM25" s="33"/>
      <c r="IN25" s="26"/>
      <c r="IO25" s="27"/>
    </row>
    <row r="26" customFormat="false" ht="31" hidden="false" customHeight="true" outlineLevel="0" collapsed="false">
      <c r="A26" s="46"/>
      <c r="B26" s="47"/>
      <c r="C26" s="48"/>
      <c r="D26" s="48"/>
      <c r="E26" s="48"/>
      <c r="F26" s="48"/>
      <c r="G26" s="48"/>
      <c r="H26" s="49"/>
      <c r="I26" s="57"/>
      <c r="J26" s="58"/>
      <c r="K26" s="57"/>
      <c r="L26" s="58"/>
      <c r="M26" s="57"/>
      <c r="N26" s="58"/>
      <c r="O26" s="57"/>
      <c r="P26" s="58"/>
      <c r="Q26" s="57"/>
      <c r="R26" s="58"/>
      <c r="S26" s="52"/>
      <c r="T26" s="52"/>
      <c r="U26" s="52"/>
      <c r="V26" s="52"/>
      <c r="W26" s="52"/>
      <c r="X26" s="52"/>
      <c r="Y26" s="52"/>
      <c r="Z26" s="52"/>
      <c r="AA26" s="52"/>
      <c r="AB26" s="53"/>
      <c r="AC26" s="54" t="str">
        <f aca="false">IF(H26&lt;$D$79,"Vétéran 3",IF(H26&lt;$D$80,"Vétéran 2",IF(H26&lt;$D$81,"Vétéran 1",IF(H26&lt;$D$82,"Senior",IF(H26&lt;$D$83,"Junior",IF(H26&lt;$D$84,"Cadet",IF(H26&lt;$D$85,"Minime",IF(H26&lt;$D$86,"Benjamin","Poussin"))))))))</f>
        <v>Vétéran 3</v>
      </c>
      <c r="AD26" s="55"/>
      <c r="AE26" s="54" t="str">
        <f aca="false">IF(H26&lt;XXX1!$L$41,"Vétéran 3",IF(H26&lt;XXX1!$L$42,"Vétéran 2",IF(H26&lt;XXX1!$L$43,"Vétéran 1",IF(H26&lt;XXX1!$L$44,"Senior",IF(H26&lt;XXX1!$L$45,"Junior",IF(H26&lt;XXX1!$L$46,"Cadet",IF(H26&lt;XXX1!$L$47,"Minime",IF(H26&lt;XXX1!$L$48,"Benjamin","Poussin"))))))))</f>
        <v>Vétéran 3</v>
      </c>
      <c r="AF26" s="56"/>
      <c r="AG26" s="56"/>
      <c r="AH26" s="3"/>
      <c r="AI26" s="9"/>
      <c r="IM26" s="33"/>
      <c r="IN26" s="26"/>
      <c r="IO26" s="27"/>
    </row>
    <row r="27" customFormat="false" ht="31" hidden="false" customHeight="true" outlineLevel="0" collapsed="false">
      <c r="A27" s="46"/>
      <c r="B27" s="47"/>
      <c r="C27" s="48"/>
      <c r="D27" s="48"/>
      <c r="E27" s="48"/>
      <c r="F27" s="48"/>
      <c r="G27" s="48"/>
      <c r="H27" s="49"/>
      <c r="I27" s="57"/>
      <c r="J27" s="58"/>
      <c r="K27" s="57"/>
      <c r="L27" s="58"/>
      <c r="M27" s="57"/>
      <c r="N27" s="58"/>
      <c r="O27" s="57"/>
      <c r="P27" s="58"/>
      <c r="Q27" s="57"/>
      <c r="R27" s="58"/>
      <c r="S27" s="52"/>
      <c r="T27" s="52"/>
      <c r="U27" s="52"/>
      <c r="V27" s="52"/>
      <c r="W27" s="52"/>
      <c r="X27" s="52"/>
      <c r="Y27" s="52"/>
      <c r="Z27" s="52"/>
      <c r="AA27" s="52"/>
      <c r="AB27" s="53"/>
      <c r="AC27" s="54" t="str">
        <f aca="false">IF(H27&lt;$D$79,"Vétéran 3",IF(H27&lt;$D$80,"Vétéran 2",IF(H27&lt;$D$81,"Vétéran 1",IF(H27&lt;$D$82,"Senior",IF(H27&lt;$D$83,"Junior",IF(H27&lt;$D$84,"Cadet",IF(H27&lt;$D$85,"Minime",IF(H27&lt;$D$86,"Benjamin","Poussin"))))))))</f>
        <v>Vétéran 3</v>
      </c>
      <c r="AD27" s="55"/>
      <c r="AE27" s="54" t="str">
        <f aca="false">IF(H27&lt;XXX1!$L$41,"Vétéran 3",IF(H27&lt;XXX1!$L$42,"Vétéran 2",IF(H27&lt;XXX1!$L$43,"Vétéran 1",IF(H27&lt;XXX1!$L$44,"Senior",IF(H27&lt;XXX1!$L$45,"Junior",IF(H27&lt;XXX1!$L$46,"Cadet",IF(H27&lt;XXX1!$L$47,"Minime",IF(H27&lt;XXX1!$L$48,"Benjamin","Poussin"))))))))</f>
        <v>Vétéran 3</v>
      </c>
      <c r="AF27" s="56"/>
      <c r="AG27" s="56"/>
      <c r="AH27" s="3"/>
      <c r="AI27" s="9"/>
      <c r="IM27" s="33"/>
      <c r="IN27" s="26"/>
      <c r="IO27" s="27"/>
    </row>
    <row r="28" customFormat="false" ht="31" hidden="false" customHeight="true" outlineLevel="0" collapsed="false">
      <c r="A28" s="46"/>
      <c r="B28" s="47"/>
      <c r="C28" s="48"/>
      <c r="D28" s="48"/>
      <c r="E28" s="48"/>
      <c r="F28" s="48"/>
      <c r="G28" s="48"/>
      <c r="H28" s="49"/>
      <c r="I28" s="57"/>
      <c r="J28" s="58"/>
      <c r="K28" s="57"/>
      <c r="L28" s="58"/>
      <c r="M28" s="57"/>
      <c r="N28" s="58"/>
      <c r="O28" s="57"/>
      <c r="P28" s="58"/>
      <c r="Q28" s="57"/>
      <c r="R28" s="58"/>
      <c r="S28" s="52"/>
      <c r="T28" s="52"/>
      <c r="U28" s="52"/>
      <c r="V28" s="52"/>
      <c r="W28" s="52"/>
      <c r="X28" s="52"/>
      <c r="Y28" s="52"/>
      <c r="Z28" s="52"/>
      <c r="AA28" s="52"/>
      <c r="AB28" s="53"/>
      <c r="AC28" s="54" t="str">
        <f aca="false">IF(H28&lt;$D$79,"Vétéran 3",IF(H28&lt;$D$80,"Vétéran 2",IF(H28&lt;$D$81,"Vétéran 1",IF(H28&lt;$D$82,"Senior",IF(H28&lt;$D$83,"Junior",IF(H28&lt;$D$84,"Cadet",IF(H28&lt;$D$85,"Minime",IF(H28&lt;$D$86,"Benjamin","Poussin"))))))))</f>
        <v>Vétéran 3</v>
      </c>
      <c r="AD28" s="55"/>
      <c r="AE28" s="54" t="str">
        <f aca="false">IF(H28&lt;XXX1!$L$41,"Vétéran 3",IF(H28&lt;XXX1!$L$42,"Vétéran 2",IF(H28&lt;XXX1!$L$43,"Vétéran 1",IF(H28&lt;XXX1!$L$44,"Senior",IF(H28&lt;XXX1!$L$45,"Junior",IF(H28&lt;XXX1!$L$46,"Cadet",IF(H28&lt;XXX1!$L$47,"Minime",IF(H28&lt;XXX1!$L$48,"Benjamin","Poussin"))))))))</f>
        <v>Vétéran 3</v>
      </c>
      <c r="AF28" s="56"/>
      <c r="AG28" s="56"/>
      <c r="AH28" s="3"/>
      <c r="AI28" s="9"/>
      <c r="IM28" s="33"/>
      <c r="IN28" s="26"/>
      <c r="IO28" s="27"/>
    </row>
    <row r="29" customFormat="false" ht="31" hidden="false" customHeight="true" outlineLevel="0" collapsed="false">
      <c r="A29" s="46"/>
      <c r="B29" s="47"/>
      <c r="C29" s="48"/>
      <c r="D29" s="48"/>
      <c r="E29" s="48"/>
      <c r="F29" s="48"/>
      <c r="G29" s="48"/>
      <c r="H29" s="49"/>
      <c r="I29" s="57"/>
      <c r="J29" s="58"/>
      <c r="K29" s="57"/>
      <c r="L29" s="58"/>
      <c r="M29" s="57"/>
      <c r="N29" s="58"/>
      <c r="O29" s="57"/>
      <c r="P29" s="58"/>
      <c r="Q29" s="57"/>
      <c r="R29" s="58"/>
      <c r="S29" s="52"/>
      <c r="T29" s="52"/>
      <c r="U29" s="52"/>
      <c r="V29" s="52"/>
      <c r="W29" s="52"/>
      <c r="X29" s="52"/>
      <c r="Y29" s="52"/>
      <c r="Z29" s="52"/>
      <c r="AA29" s="52"/>
      <c r="AB29" s="53"/>
      <c r="AC29" s="54" t="str">
        <f aca="false">IF(H29&lt;$D$79,"Vétéran 3",IF(H29&lt;$D$80,"Vétéran 2",IF(H29&lt;$D$81,"Vétéran 1",IF(H29&lt;$D$82,"Senior",IF(H29&lt;$D$83,"Junior",IF(H29&lt;$D$84,"Cadet",IF(H29&lt;$D$85,"Minime",IF(H29&lt;$D$86,"Benjamin","Poussin"))))))))</f>
        <v>Vétéran 3</v>
      </c>
      <c r="AD29" s="55"/>
      <c r="AE29" s="54" t="str">
        <f aca="false">IF(H29&lt;XXX1!$L$41,"Vétéran 3",IF(H29&lt;XXX1!$L$42,"Vétéran 2",IF(H29&lt;XXX1!$L$43,"Vétéran 1",IF(H29&lt;XXX1!$L$44,"Senior",IF(H29&lt;XXX1!$L$45,"Junior",IF(H29&lt;XXX1!$L$46,"Cadet",IF(H29&lt;XXX1!$L$47,"Minime",IF(H29&lt;XXX1!$L$48,"Benjamin","Poussin"))))))))</f>
        <v>Vétéran 3</v>
      </c>
      <c r="AF29" s="56"/>
      <c r="AG29" s="56"/>
      <c r="AH29" s="3"/>
      <c r="AI29" s="9"/>
      <c r="IM29" s="33"/>
      <c r="IN29" s="26"/>
      <c r="IO29" s="27"/>
    </row>
    <row r="30" customFormat="false" ht="31" hidden="false" customHeight="true" outlineLevel="0" collapsed="false">
      <c r="A30" s="46"/>
      <c r="B30" s="47"/>
      <c r="C30" s="48"/>
      <c r="D30" s="48"/>
      <c r="E30" s="48"/>
      <c r="F30" s="48"/>
      <c r="G30" s="48"/>
      <c r="H30" s="49"/>
      <c r="I30" s="57"/>
      <c r="J30" s="63"/>
      <c r="K30" s="64"/>
      <c r="L30" s="63"/>
      <c r="M30" s="64"/>
      <c r="N30" s="63"/>
      <c r="O30" s="64"/>
      <c r="P30" s="63"/>
      <c r="Q30" s="64"/>
      <c r="R30" s="63"/>
      <c r="S30" s="52"/>
      <c r="T30" s="52"/>
      <c r="U30" s="52"/>
      <c r="V30" s="52"/>
      <c r="W30" s="52"/>
      <c r="X30" s="52"/>
      <c r="Y30" s="52"/>
      <c r="Z30" s="52"/>
      <c r="AA30" s="52"/>
      <c r="AB30" s="53"/>
      <c r="AC30" s="54" t="str">
        <f aca="false">IF(H30&lt;$D$79,"Vétéran 3",IF(H30&lt;$D$80,"Vétéran 2",IF(H30&lt;$D$81,"Vétéran 1",IF(H30&lt;$D$82,"Senior",IF(H30&lt;$D$83,"Junior",IF(H30&lt;$D$84,"Cadet",IF(H30&lt;$D$85,"Minime",IF(H30&lt;$D$86,"Benjamin","Poussin"))))))))</f>
        <v>Vétéran 3</v>
      </c>
      <c r="AD30" s="55"/>
      <c r="AE30" s="54" t="str">
        <f aca="false">IF(H30&lt;XXX1!$L$41,"Vétéran 3",IF(H30&lt;XXX1!$L$42,"Vétéran 2",IF(H30&lt;XXX1!$L$43,"Vétéran 1",IF(H30&lt;XXX1!$L$44,"Senior",IF(H30&lt;XXX1!$L$45,"Junior",IF(H30&lt;XXX1!$L$46,"Cadet",IF(H30&lt;XXX1!$L$47,"Minime",IF(H30&lt;XXX1!$L$48,"Benjamin","Poussin"))))))))</f>
        <v>Vétéran 3</v>
      </c>
      <c r="AF30" s="56"/>
      <c r="AG30" s="56"/>
      <c r="AH30" s="3"/>
      <c r="AI30" s="9"/>
      <c r="IM30" s="33"/>
      <c r="IN30" s="26"/>
      <c r="IO30" s="27"/>
    </row>
    <row r="31" customFormat="false" ht="31" hidden="false" customHeight="true" outlineLevel="0" collapsed="false">
      <c r="A31" s="46"/>
      <c r="B31" s="47"/>
      <c r="C31" s="48"/>
      <c r="D31" s="48"/>
      <c r="E31" s="48"/>
      <c r="F31" s="48"/>
      <c r="G31" s="48"/>
      <c r="H31" s="49"/>
      <c r="I31" s="57"/>
      <c r="J31" s="63"/>
      <c r="K31" s="64"/>
      <c r="L31" s="63"/>
      <c r="M31" s="64"/>
      <c r="N31" s="63"/>
      <c r="O31" s="64"/>
      <c r="P31" s="63"/>
      <c r="Q31" s="64"/>
      <c r="R31" s="63"/>
      <c r="S31" s="52"/>
      <c r="T31" s="52"/>
      <c r="U31" s="52"/>
      <c r="V31" s="52"/>
      <c r="W31" s="52"/>
      <c r="X31" s="52"/>
      <c r="Y31" s="52"/>
      <c r="Z31" s="52"/>
      <c r="AA31" s="52"/>
      <c r="AB31" s="53"/>
      <c r="AC31" s="54" t="str">
        <f aca="false">IF(H31&lt;$D$79,"Vétéran 3",IF(H31&lt;$D$80,"Vétéran 2",IF(H31&lt;$D$81,"Vétéran 1",IF(H31&lt;$D$82,"Senior",IF(H31&lt;$D$83,"Junior",IF(H31&lt;$D$84,"Cadet",IF(H31&lt;$D$85,"Minime",IF(H31&lt;$D$86,"Benjamin","Poussin"))))))))</f>
        <v>Vétéran 3</v>
      </c>
      <c r="AD31" s="55"/>
      <c r="AE31" s="54" t="str">
        <f aca="false">IF(H31&lt;XXX1!$L$41,"Vétéran 3",IF(H31&lt;XXX1!$L$42,"Vétéran 2",IF(H31&lt;XXX1!$L$43,"Vétéran 1",IF(H31&lt;XXX1!$L$44,"Senior",IF(H31&lt;XXX1!$L$45,"Junior",IF(H31&lt;XXX1!$L$46,"Cadet",IF(H31&lt;XXX1!$L$47,"Minime",IF(H31&lt;XXX1!$L$48,"Benjamin","Poussin"))))))))</f>
        <v>Vétéran 3</v>
      </c>
      <c r="AF31" s="56"/>
      <c r="AG31" s="56"/>
      <c r="AH31" s="3"/>
      <c r="AI31" s="9"/>
      <c r="IM31" s="33"/>
      <c r="IN31" s="26"/>
      <c r="IO31" s="27"/>
    </row>
    <row r="32" customFormat="false" ht="31" hidden="false" customHeight="true" outlineLevel="0" collapsed="false">
      <c r="A32" s="46"/>
      <c r="B32" s="65"/>
      <c r="C32" s="66"/>
      <c r="D32" s="66"/>
      <c r="E32" s="66"/>
      <c r="F32" s="66"/>
      <c r="G32" s="66"/>
      <c r="H32" s="67"/>
      <c r="I32" s="57"/>
      <c r="J32" s="63"/>
      <c r="K32" s="64"/>
      <c r="L32" s="63"/>
      <c r="M32" s="64"/>
      <c r="N32" s="63"/>
      <c r="O32" s="64"/>
      <c r="P32" s="63"/>
      <c r="Q32" s="64"/>
      <c r="R32" s="63"/>
      <c r="S32" s="52"/>
      <c r="T32" s="52"/>
      <c r="U32" s="52"/>
      <c r="V32" s="52"/>
      <c r="W32" s="52"/>
      <c r="X32" s="52"/>
      <c r="Y32" s="52"/>
      <c r="Z32" s="52"/>
      <c r="AA32" s="52"/>
      <c r="AB32" s="53"/>
      <c r="AC32" s="54" t="str">
        <f aca="false">IF(H32&lt;$D$79,"Vétéran 3",IF(H32&lt;$D$80,"Vétéran 2",IF(H32&lt;$D$81,"Vétéran 1",IF(H32&lt;$D$82,"Senior",IF(H32&lt;$D$83,"Junior",IF(H32&lt;$D$84,"Cadet",IF(H32&lt;$D$85,"Minime",IF(H32&lt;$D$86,"Benjamin","Poussin"))))))))</f>
        <v>Vétéran 3</v>
      </c>
      <c r="AD32" s="55"/>
      <c r="AE32" s="54" t="str">
        <f aca="false">IF(H32&lt;XXX1!$L$41,"Vétéran 3",IF(H32&lt;XXX1!$L$42,"Vétéran 2",IF(H32&lt;XXX1!$L$43,"Vétéran 1",IF(H32&lt;XXX1!$L$44,"Senior",IF(H32&lt;XXX1!$L$45,"Junior",IF(H32&lt;XXX1!$L$46,"Cadet",IF(H32&lt;XXX1!$L$47,"Minime",IF(H32&lt;XXX1!$L$48,"Benjamin","Poussin"))))))))</f>
        <v>Vétéran 3</v>
      </c>
      <c r="AF32" s="56"/>
      <c r="AG32" s="56"/>
      <c r="AH32" s="3"/>
      <c r="AI32" s="9"/>
      <c r="IM32" s="33"/>
      <c r="IN32" s="26"/>
      <c r="IO32" s="27"/>
    </row>
    <row r="33" customFormat="false" ht="21.75" hidden="true" customHeight="true" outlineLevel="0" collapsed="false">
      <c r="A33" s="46"/>
      <c r="B33" s="48" t="e">
        <f aca="false">+IF(#REF!="","",#REF!)</f>
        <v>#VALUE!</v>
      </c>
      <c r="C33" s="48" t="e">
        <f aca="false">+IF(#REF!="","",#REF!)</f>
        <v>#VALUE!</v>
      </c>
      <c r="D33" s="48" t="e">
        <f aca="false">+IF(#REF!="","",#REF!)</f>
        <v>#VALUE!</v>
      </c>
      <c r="E33" s="48" t="e">
        <f aca="false">+IF(#REF!="","",#REF!)</f>
        <v>#VALUE!</v>
      </c>
      <c r="F33" s="48"/>
      <c r="G33" s="48" t="e">
        <f aca="false">+IF(#REF!="","",#REF!)</f>
        <v>#VALUE!</v>
      </c>
      <c r="H33" s="68" t="e">
        <f aca="false">+IF(#REF!="","",#REF!)</f>
        <v>#VALUE!</v>
      </c>
      <c r="I33" s="57" t="e">
        <f aca="false">+IF(#REF!="","",#REF!)</f>
        <v>#VALUE!</v>
      </c>
      <c r="J33" s="63" t="e">
        <f aca="false">+IF(#REF!="","",#REF!)</f>
        <v>#VALUE!</v>
      </c>
      <c r="K33" s="64" t="e">
        <f aca="false">+IF(#REF!="","",#REF!)</f>
        <v>#VALUE!</v>
      </c>
      <c r="L33" s="63" t="e">
        <f aca="false">+IF(#REF!="","",#REF!)</f>
        <v>#VALUE!</v>
      </c>
      <c r="M33" s="64" t="e">
        <f aca="false">+IF(#REF!="","",#REF!)</f>
        <v>#VALUE!</v>
      </c>
      <c r="N33" s="63" t="e">
        <f aca="false">+IF(#REF!="","",#REF!)</f>
        <v>#VALUE!</v>
      </c>
      <c r="O33" s="64" t="e">
        <f aca="false">+IF(#REF!="","",#REF!)</f>
        <v>#VALUE!</v>
      </c>
      <c r="P33" s="63" t="e">
        <f aca="false">+IF(#REF!="","",#REF!)</f>
        <v>#VALUE!</v>
      </c>
      <c r="Q33" s="64" t="e">
        <f aca="false">+IF(#REF!="","",#REF!)</f>
        <v>#VALUE!</v>
      </c>
      <c r="R33" s="63" t="e">
        <f aca="false">+IF(#REF!="","",#REF!)</f>
        <v>#VALUE!</v>
      </c>
      <c r="S33" s="52" t="e">
        <f aca="false">+IF(#REF!="","",#REF!)</f>
        <v>#VALUE!</v>
      </c>
      <c r="T33" s="52" t="e">
        <f aca="false">+IF(#REF!="","",#REF!)</f>
        <v>#VALUE!</v>
      </c>
      <c r="U33" s="52" t="e">
        <f aca="false">+IF(#REF!="","",#REF!)</f>
        <v>#VALUE!</v>
      </c>
      <c r="V33" s="52" t="e">
        <f aca="false">+IF(#REF!="","",#REF!)</f>
        <v>#VALUE!</v>
      </c>
      <c r="W33" s="52" t="e">
        <f aca="false">+IF(#REF!="","",#REF!)</f>
        <v>#VALUE!</v>
      </c>
      <c r="X33" s="52" t="e">
        <f aca="false">+IF(#REF!="","",#REF!)</f>
        <v>#VALUE!</v>
      </c>
      <c r="Y33" s="52" t="e">
        <f aca="false">+IF(#REF!="","",#REF!)</f>
        <v>#VALUE!</v>
      </c>
      <c r="Z33" s="52" t="e">
        <f aca="false">+IF(#REF!="","",#REF!)</f>
        <v>#VALUE!</v>
      </c>
      <c r="AA33" s="52" t="e">
        <f aca="false">+IF(#REF!="","",#REF!)</f>
        <v>#VALUE!</v>
      </c>
      <c r="AB33" s="53"/>
      <c r="AC33" s="54" t="e">
        <f aca="false">IF(H33&lt;$D$79,"Vétéran 3",IF(H33&lt;$D$80,"Vétéran 2",IF(H33&lt;$D$81,"Vétéran 1",IF(H33&lt;$D$82,"Senior",IF(H33&lt;$D$83,"Junior",IF(H33&lt;$D$84,"Cadet",IF(H33&lt;$D$85,"Minime",IF(H33&lt;$D$86,"Benjamin","Poussin"))))))))</f>
        <v>#VALUE!</v>
      </c>
      <c r="AD33" s="55"/>
      <c r="AE33" s="54" t="e">
        <f aca="false">IF(H33&lt;XXX1!$L$41,"Vétéran 3",IF(H33&lt;XXX1!$L$42,"Vétéran 2",IF(H33&lt;XXX1!$L$43,"Vétéran 1",IF(H33&lt;XXX1!$L$44,"Senior",IF(H33&lt;XXX1!$L$45,"Junior",IF(H33&lt;XXX1!$L$46,"Cadet",IF(H33&lt;XXX1!$L$47,"Minime",IF(H33&lt;XXX1!$L$48,"Benjamin","Poussin"))))))))</f>
        <v>#VALUE!</v>
      </c>
      <c r="AF33" s="56" t="e">
        <f aca="false">IF(G33="F",1,"")</f>
        <v>#VALUE!</v>
      </c>
      <c r="AG33" s="56"/>
      <c r="AH33" s="3"/>
      <c r="AI33" s="9"/>
      <c r="IM33" s="33"/>
      <c r="IN33" s="26"/>
      <c r="IO33" s="27"/>
    </row>
    <row r="34" customFormat="false" ht="21.75" hidden="true" customHeight="true" outlineLevel="0" collapsed="false">
      <c r="A34" s="46"/>
      <c r="B34" s="48" t="e">
        <f aca="false">+IF(#REF!="","",#REF!)</f>
        <v>#VALUE!</v>
      </c>
      <c r="C34" s="48" t="e">
        <f aca="false">+IF(#REF!="","",#REF!)</f>
        <v>#VALUE!</v>
      </c>
      <c r="D34" s="48" t="e">
        <f aca="false">+IF(#REF!="","",#REF!)</f>
        <v>#VALUE!</v>
      </c>
      <c r="E34" s="48" t="e">
        <f aca="false">+IF(#REF!="","",#REF!)</f>
        <v>#VALUE!</v>
      </c>
      <c r="F34" s="48"/>
      <c r="G34" s="48" t="e">
        <f aca="false">+IF(#REF!="","",#REF!)</f>
        <v>#VALUE!</v>
      </c>
      <c r="H34" s="68" t="e">
        <f aca="false">+IF(#REF!="","",#REF!)</f>
        <v>#VALUE!</v>
      </c>
      <c r="I34" s="57" t="e">
        <f aca="false">+IF(#REF!="","",#REF!)</f>
        <v>#VALUE!</v>
      </c>
      <c r="J34" s="63" t="e">
        <f aca="false">+IF(#REF!="","",#REF!)</f>
        <v>#VALUE!</v>
      </c>
      <c r="K34" s="64" t="e">
        <f aca="false">+IF(#REF!="","",#REF!)</f>
        <v>#VALUE!</v>
      </c>
      <c r="L34" s="63" t="e">
        <f aca="false">+IF(#REF!="","",#REF!)</f>
        <v>#VALUE!</v>
      </c>
      <c r="M34" s="64" t="e">
        <f aca="false">+IF(#REF!="","",#REF!)</f>
        <v>#VALUE!</v>
      </c>
      <c r="N34" s="63" t="e">
        <f aca="false">+IF(#REF!="","",#REF!)</f>
        <v>#VALUE!</v>
      </c>
      <c r="O34" s="64" t="e">
        <f aca="false">+IF(#REF!="","",#REF!)</f>
        <v>#VALUE!</v>
      </c>
      <c r="P34" s="63" t="e">
        <f aca="false">+IF(#REF!="","",#REF!)</f>
        <v>#VALUE!</v>
      </c>
      <c r="Q34" s="64" t="e">
        <f aca="false">+IF(#REF!="","",#REF!)</f>
        <v>#VALUE!</v>
      </c>
      <c r="R34" s="63" t="e">
        <f aca="false">+IF(#REF!="","",#REF!)</f>
        <v>#VALUE!</v>
      </c>
      <c r="S34" s="52" t="e">
        <f aca="false">+IF(#REF!="","",#REF!)</f>
        <v>#VALUE!</v>
      </c>
      <c r="T34" s="52" t="e">
        <f aca="false">+IF(#REF!="","",#REF!)</f>
        <v>#VALUE!</v>
      </c>
      <c r="U34" s="52" t="e">
        <f aca="false">+IF(#REF!="","",#REF!)</f>
        <v>#VALUE!</v>
      </c>
      <c r="V34" s="52" t="e">
        <f aca="false">+IF(#REF!="","",#REF!)</f>
        <v>#VALUE!</v>
      </c>
      <c r="W34" s="52" t="e">
        <f aca="false">+IF(#REF!="","",#REF!)</f>
        <v>#VALUE!</v>
      </c>
      <c r="X34" s="52" t="e">
        <f aca="false">+IF(#REF!="","",#REF!)</f>
        <v>#VALUE!</v>
      </c>
      <c r="Y34" s="52" t="e">
        <f aca="false">+IF(#REF!="","",#REF!)</f>
        <v>#VALUE!</v>
      </c>
      <c r="Z34" s="52" t="e">
        <f aca="false">+IF(#REF!="","",#REF!)</f>
        <v>#VALUE!</v>
      </c>
      <c r="AA34" s="52" t="e">
        <f aca="false">+IF(#REF!="","",#REF!)</f>
        <v>#VALUE!</v>
      </c>
      <c r="AB34" s="53"/>
      <c r="AC34" s="54" t="e">
        <f aca="false">IF(H34&lt;$D$79,"Vétéran 3",IF(H34&lt;$D$80,"Vétéran 2",IF(H34&lt;$D$81,"Vétéran 1",IF(H34&lt;$D$82,"Senior",IF(H34&lt;$D$83,"Junior",IF(H34&lt;$D$84,"Cadet",IF(H34&lt;$D$85,"Minime",IF(H34&lt;$D$86,"Benjamin","Poussin"))))))))</f>
        <v>#VALUE!</v>
      </c>
      <c r="AD34" s="55"/>
      <c r="AE34" s="54" t="e">
        <f aca="false">IF(H34&lt;XXX1!$L$41,"Vétéran 3",IF(H34&lt;XXX1!$L$42,"Vétéran 2",IF(H34&lt;XXX1!$L$43,"Vétéran 1",IF(H34&lt;XXX1!$L$44,"Senior",IF(H34&lt;XXX1!$L$45,"Junior",IF(H34&lt;XXX1!$L$46,"Cadet",IF(H34&lt;XXX1!$L$47,"Minime",IF(H34&lt;XXX1!$L$48,"Benjamin","Poussin"))))))))</f>
        <v>#VALUE!</v>
      </c>
      <c r="AF34" s="56" t="e">
        <f aca="false">IF(G34="F",1,"")</f>
        <v>#VALUE!</v>
      </c>
      <c r="AG34" s="56"/>
      <c r="AH34" s="3"/>
      <c r="AI34" s="9"/>
      <c r="IM34" s="33"/>
      <c r="IN34" s="26"/>
      <c r="IO34" s="27"/>
    </row>
    <row r="35" customFormat="false" ht="21.75" hidden="true" customHeight="true" outlineLevel="0" collapsed="false">
      <c r="A35" s="46"/>
      <c r="B35" s="48" t="e">
        <f aca="false">+IF(#REF!="","",#REF!)</f>
        <v>#VALUE!</v>
      </c>
      <c r="C35" s="48" t="e">
        <f aca="false">+IF(#REF!="","",#REF!)</f>
        <v>#VALUE!</v>
      </c>
      <c r="D35" s="48" t="e">
        <f aca="false">+IF(#REF!="","",#REF!)</f>
        <v>#VALUE!</v>
      </c>
      <c r="E35" s="48" t="e">
        <f aca="false">+IF(#REF!="","",#REF!)</f>
        <v>#VALUE!</v>
      </c>
      <c r="F35" s="48"/>
      <c r="G35" s="48" t="e">
        <f aca="false">+IF(#REF!="","",#REF!)</f>
        <v>#VALUE!</v>
      </c>
      <c r="H35" s="68" t="e">
        <f aca="false">+IF(#REF!="","",#REF!)</f>
        <v>#VALUE!</v>
      </c>
      <c r="I35" s="57" t="e">
        <f aca="false">+IF(#REF!="","",#REF!)</f>
        <v>#VALUE!</v>
      </c>
      <c r="J35" s="58" t="e">
        <f aca="false">+IF(#REF!="","",#REF!)</f>
        <v>#VALUE!</v>
      </c>
      <c r="K35" s="57" t="e">
        <f aca="false">+IF(#REF!="","",#REF!)</f>
        <v>#VALUE!</v>
      </c>
      <c r="L35" s="58" t="e">
        <f aca="false">+IF(#REF!="","",#REF!)</f>
        <v>#VALUE!</v>
      </c>
      <c r="M35" s="57" t="e">
        <f aca="false">+IF(#REF!="","",#REF!)</f>
        <v>#VALUE!</v>
      </c>
      <c r="N35" s="58" t="e">
        <f aca="false">+IF(#REF!="","",#REF!)</f>
        <v>#VALUE!</v>
      </c>
      <c r="O35" s="57" t="e">
        <f aca="false">+IF(#REF!="","",#REF!)</f>
        <v>#VALUE!</v>
      </c>
      <c r="P35" s="58" t="e">
        <f aca="false">+IF(#REF!="","",#REF!)</f>
        <v>#VALUE!</v>
      </c>
      <c r="Q35" s="57" t="e">
        <f aca="false">+IF(#REF!="","",#REF!)</f>
        <v>#VALUE!</v>
      </c>
      <c r="R35" s="58" t="e">
        <f aca="false">+IF(#REF!="","",#REF!)</f>
        <v>#VALUE!</v>
      </c>
      <c r="S35" s="52" t="e">
        <f aca="false">+IF(#REF!="","",#REF!)</f>
        <v>#VALUE!</v>
      </c>
      <c r="T35" s="52" t="e">
        <f aca="false">+IF(#REF!="","",#REF!)</f>
        <v>#VALUE!</v>
      </c>
      <c r="U35" s="52" t="e">
        <f aca="false">+IF(#REF!="","",#REF!)</f>
        <v>#VALUE!</v>
      </c>
      <c r="V35" s="52" t="e">
        <f aca="false">+IF(#REF!="","",#REF!)</f>
        <v>#VALUE!</v>
      </c>
      <c r="W35" s="52" t="e">
        <f aca="false">+IF(#REF!="","",#REF!)</f>
        <v>#VALUE!</v>
      </c>
      <c r="X35" s="52" t="e">
        <f aca="false">+IF(#REF!="","",#REF!)</f>
        <v>#VALUE!</v>
      </c>
      <c r="Y35" s="52" t="e">
        <f aca="false">+IF(#REF!="","",#REF!)</f>
        <v>#VALUE!</v>
      </c>
      <c r="Z35" s="52" t="e">
        <f aca="false">+IF(#REF!="","",#REF!)</f>
        <v>#VALUE!</v>
      </c>
      <c r="AA35" s="52" t="e">
        <f aca="false">+IF(#REF!="","",#REF!)</f>
        <v>#VALUE!</v>
      </c>
      <c r="AB35" s="53"/>
      <c r="AC35" s="54" t="e">
        <f aca="false">IF(H35&lt;$D$79,"Vétéran 3",IF(H35&lt;$D$80,"Vétéran 2",IF(H35&lt;$D$81,"Vétéran 1",IF(H35&lt;$D$82,"Senior",IF(H35&lt;$D$83,"Junior",IF(H35&lt;$D$84,"Cadet",IF(H35&lt;$D$85,"Minime",IF(H35&lt;$D$86,"Benjamin","Poussin"))))))))</f>
        <v>#VALUE!</v>
      </c>
      <c r="AD35" s="55"/>
      <c r="AE35" s="54" t="e">
        <f aca="false">IF(H35&lt;XXX1!$L$41,"Vétéran 3",IF(H35&lt;XXX1!$L$42,"Vétéran 2",IF(H35&lt;XXX1!$L$43,"Vétéran 1",IF(H35&lt;XXX1!$L$44,"Senior",IF(H35&lt;XXX1!$L$45,"Junior",IF(H35&lt;XXX1!$L$46,"Cadet",IF(H35&lt;XXX1!$L$47,"Minime",IF(H35&lt;XXX1!$L$48,"Benjamin","Poussin"))))))))</f>
        <v>#VALUE!</v>
      </c>
      <c r="AF35" s="56" t="e">
        <f aca="false">IF(G35="F",1,"")</f>
        <v>#VALUE!</v>
      </c>
      <c r="AG35" s="56"/>
      <c r="AH35" s="3"/>
      <c r="AI35" s="9"/>
      <c r="IM35" s="33"/>
      <c r="IN35" s="26"/>
      <c r="IO35" s="27"/>
    </row>
    <row r="36" customFormat="false" ht="21.75" hidden="true" customHeight="true" outlineLevel="0" collapsed="false">
      <c r="A36" s="46"/>
      <c r="B36" s="48" t="e">
        <f aca="false">+IF(#REF!="","",#REF!)</f>
        <v>#VALUE!</v>
      </c>
      <c r="C36" s="48" t="e">
        <f aca="false">+IF(#REF!="","",#REF!)</f>
        <v>#VALUE!</v>
      </c>
      <c r="D36" s="48" t="e">
        <f aca="false">+IF(#REF!="","",#REF!)</f>
        <v>#VALUE!</v>
      </c>
      <c r="E36" s="48" t="e">
        <f aca="false">+IF(#REF!="","",#REF!)</f>
        <v>#VALUE!</v>
      </c>
      <c r="F36" s="48"/>
      <c r="G36" s="48" t="e">
        <f aca="false">+IF(#REF!="","",#REF!)</f>
        <v>#VALUE!</v>
      </c>
      <c r="H36" s="68" t="e">
        <f aca="false">+IF(#REF!="","",#REF!)</f>
        <v>#VALUE!</v>
      </c>
      <c r="I36" s="57" t="e">
        <f aca="false">+IF(#REF!="","",#REF!)</f>
        <v>#VALUE!</v>
      </c>
      <c r="J36" s="58" t="e">
        <f aca="false">+IF(#REF!="","",#REF!)</f>
        <v>#VALUE!</v>
      </c>
      <c r="K36" s="57" t="e">
        <f aca="false">+IF(#REF!="","",#REF!)</f>
        <v>#VALUE!</v>
      </c>
      <c r="L36" s="58" t="e">
        <f aca="false">+IF(#REF!="","",#REF!)</f>
        <v>#VALUE!</v>
      </c>
      <c r="M36" s="57" t="e">
        <f aca="false">+IF(#REF!="","",#REF!)</f>
        <v>#VALUE!</v>
      </c>
      <c r="N36" s="58" t="e">
        <f aca="false">+IF(#REF!="","",#REF!)</f>
        <v>#VALUE!</v>
      </c>
      <c r="O36" s="57" t="e">
        <f aca="false">+IF(#REF!="","",#REF!)</f>
        <v>#VALUE!</v>
      </c>
      <c r="P36" s="58" t="e">
        <f aca="false">+IF(#REF!="","",#REF!)</f>
        <v>#VALUE!</v>
      </c>
      <c r="Q36" s="57" t="e">
        <f aca="false">+IF(#REF!="","",#REF!)</f>
        <v>#VALUE!</v>
      </c>
      <c r="R36" s="58" t="e">
        <f aca="false">+IF(#REF!="","",#REF!)</f>
        <v>#VALUE!</v>
      </c>
      <c r="S36" s="52" t="e">
        <f aca="false">+IF(#REF!="","",#REF!)</f>
        <v>#VALUE!</v>
      </c>
      <c r="T36" s="52" t="e">
        <f aca="false">+IF(#REF!="","",#REF!)</f>
        <v>#VALUE!</v>
      </c>
      <c r="U36" s="52" t="e">
        <f aca="false">+IF(#REF!="","",#REF!)</f>
        <v>#VALUE!</v>
      </c>
      <c r="V36" s="52" t="e">
        <f aca="false">+IF(#REF!="","",#REF!)</f>
        <v>#VALUE!</v>
      </c>
      <c r="W36" s="52" t="e">
        <f aca="false">+IF(#REF!="","",#REF!)</f>
        <v>#VALUE!</v>
      </c>
      <c r="X36" s="52" t="e">
        <f aca="false">+IF(#REF!="","",#REF!)</f>
        <v>#VALUE!</v>
      </c>
      <c r="Y36" s="52" t="e">
        <f aca="false">+IF(#REF!="","",#REF!)</f>
        <v>#VALUE!</v>
      </c>
      <c r="Z36" s="52" t="e">
        <f aca="false">+IF(#REF!="","",#REF!)</f>
        <v>#VALUE!</v>
      </c>
      <c r="AA36" s="52" t="e">
        <f aca="false">+IF(#REF!="","",#REF!)</f>
        <v>#VALUE!</v>
      </c>
      <c r="AB36" s="53"/>
      <c r="AC36" s="54" t="e">
        <f aca="false">IF(H36&lt;$D$79,"Vétéran 3",IF(H36&lt;$D$80,"Vétéran 2",IF(H36&lt;$D$81,"Vétéran 1",IF(H36&lt;$D$82,"Senior",IF(H36&lt;$D$83,"Junior",IF(H36&lt;$D$84,"Cadet",IF(H36&lt;$D$85,"Minime",IF(H36&lt;$D$86,"Benjamin","Poussin"))))))))</f>
        <v>#VALUE!</v>
      </c>
      <c r="AD36" s="55"/>
      <c r="AE36" s="54" t="e">
        <f aca="false">IF(H36&lt;XXX1!$L$41,"Vétéran 3",IF(H36&lt;XXX1!$L$42,"Vétéran 2",IF(H36&lt;XXX1!$L$43,"Vétéran 1",IF(H36&lt;XXX1!$L$44,"Senior",IF(H36&lt;XXX1!$L$45,"Junior",IF(H36&lt;XXX1!$L$46,"Cadet",IF(H36&lt;XXX1!$L$47,"Minime",IF(H36&lt;XXX1!$L$48,"Benjamin","Poussin"))))))))</f>
        <v>#VALUE!</v>
      </c>
      <c r="AF36" s="56" t="e">
        <f aca="false">IF(G36="F",1,"")</f>
        <v>#VALUE!</v>
      </c>
      <c r="AG36" s="56"/>
      <c r="AH36" s="3"/>
      <c r="AI36" s="9"/>
      <c r="IM36" s="33" t="s">
        <v>13</v>
      </c>
      <c r="IN36" s="26" t="e">
        <f aca="false">xxx1!#ref!</f>
        <v>#NAME?</v>
      </c>
      <c r="IO36" s="27" t="s">
        <v>44</v>
      </c>
    </row>
    <row r="37" customFormat="false" ht="21.75" hidden="true" customHeight="true" outlineLevel="0" collapsed="false">
      <c r="A37" s="46"/>
      <c r="B37" s="48" t="e">
        <f aca="false">+IF(#REF!="","",#REF!)</f>
        <v>#VALUE!</v>
      </c>
      <c r="C37" s="48" t="e">
        <f aca="false">+IF(#REF!="","",#REF!)</f>
        <v>#VALUE!</v>
      </c>
      <c r="D37" s="48" t="e">
        <f aca="false">+IF(#REF!="","",#REF!)</f>
        <v>#VALUE!</v>
      </c>
      <c r="E37" s="48" t="e">
        <f aca="false">+IF(#REF!="","",#REF!)</f>
        <v>#VALUE!</v>
      </c>
      <c r="F37" s="48"/>
      <c r="G37" s="48" t="e">
        <f aca="false">+IF(#REF!="","",#REF!)</f>
        <v>#VALUE!</v>
      </c>
      <c r="H37" s="68" t="e">
        <f aca="false">+IF(#REF!="","",#REF!)</f>
        <v>#VALUE!</v>
      </c>
      <c r="I37" s="57" t="e">
        <f aca="false">+IF(#REF!="","",#REF!)</f>
        <v>#VALUE!</v>
      </c>
      <c r="J37" s="58" t="e">
        <f aca="false">+IF(#REF!="","",#REF!)</f>
        <v>#VALUE!</v>
      </c>
      <c r="K37" s="57" t="e">
        <f aca="false">+IF(#REF!="","",#REF!)</f>
        <v>#VALUE!</v>
      </c>
      <c r="L37" s="58" t="e">
        <f aca="false">+IF(#REF!="","",#REF!)</f>
        <v>#VALUE!</v>
      </c>
      <c r="M37" s="57" t="e">
        <f aca="false">+IF(#REF!="","",#REF!)</f>
        <v>#VALUE!</v>
      </c>
      <c r="N37" s="58" t="e">
        <f aca="false">+IF(#REF!="","",#REF!)</f>
        <v>#VALUE!</v>
      </c>
      <c r="O37" s="57" t="e">
        <f aca="false">+IF(#REF!="","",#REF!)</f>
        <v>#VALUE!</v>
      </c>
      <c r="P37" s="58" t="e">
        <f aca="false">+IF(#REF!="","",#REF!)</f>
        <v>#VALUE!</v>
      </c>
      <c r="Q37" s="57" t="e">
        <f aca="false">+IF(#REF!="","",#REF!)</f>
        <v>#VALUE!</v>
      </c>
      <c r="R37" s="58" t="e">
        <f aca="false">+IF(#REF!="","",#REF!)</f>
        <v>#VALUE!</v>
      </c>
      <c r="S37" s="52" t="e">
        <f aca="false">+IF(#REF!="","",#REF!)</f>
        <v>#VALUE!</v>
      </c>
      <c r="T37" s="52" t="e">
        <f aca="false">+IF(#REF!="","",#REF!)</f>
        <v>#VALUE!</v>
      </c>
      <c r="U37" s="52" t="e">
        <f aca="false">+IF(#REF!="","",#REF!)</f>
        <v>#VALUE!</v>
      </c>
      <c r="V37" s="52" t="e">
        <f aca="false">+IF(#REF!="","",#REF!)</f>
        <v>#VALUE!</v>
      </c>
      <c r="W37" s="52" t="e">
        <f aca="false">+IF(#REF!="","",#REF!)</f>
        <v>#VALUE!</v>
      </c>
      <c r="X37" s="52" t="e">
        <f aca="false">+IF(#REF!="","",#REF!)</f>
        <v>#VALUE!</v>
      </c>
      <c r="Y37" s="52" t="e">
        <f aca="false">+IF(#REF!="","",#REF!)</f>
        <v>#VALUE!</v>
      </c>
      <c r="Z37" s="52" t="e">
        <f aca="false">+IF(#REF!="","",#REF!)</f>
        <v>#VALUE!</v>
      </c>
      <c r="AA37" s="52" t="e">
        <f aca="false">+IF(#REF!="","",#REF!)</f>
        <v>#VALUE!</v>
      </c>
      <c r="AB37" s="53"/>
      <c r="AC37" s="54" t="e">
        <f aca="false">IF(H37&lt;$D$79,"Vétéran 3",IF(H37&lt;$D$80,"Vétéran 2",IF(H37&lt;$D$81,"Vétéran 1",IF(H37&lt;$D$82,"Senior",IF(H37&lt;$D$83,"Junior",IF(H37&lt;$D$84,"Cadet",IF(H37&lt;$D$85,"Minime",IF(H37&lt;$D$86,"Benjamin","Poussin"))))))))</f>
        <v>#VALUE!</v>
      </c>
      <c r="AD37" s="55"/>
      <c r="AE37" s="54" t="e">
        <f aca="false">IF(H37&lt;XXX1!$L$41,"Vétéran 3",IF(H37&lt;XXX1!$L$42,"Vétéran 2",IF(H37&lt;XXX1!$L$43,"Vétéran 1",IF(H37&lt;XXX1!$L$44,"Senior",IF(H37&lt;XXX1!$L$45,"Junior",IF(H37&lt;XXX1!$L$46,"Cadet",IF(H37&lt;XXX1!$L$47,"Minime",IF(H37&lt;XXX1!$L$48,"Benjamin","Poussin"))))))))</f>
        <v>#VALUE!</v>
      </c>
      <c r="AF37" s="56" t="e">
        <f aca="false">IF(G37="F",1,"")</f>
        <v>#VALUE!</v>
      </c>
      <c r="AI37" s="9"/>
      <c r="IM37" s="33" t="s">
        <v>13</v>
      </c>
      <c r="IN37" s="26" t="e">
        <f aca="false">xxx1!#ref!</f>
        <v>#NAME?</v>
      </c>
      <c r="IO37" s="27" t="s">
        <v>45</v>
      </c>
    </row>
    <row r="38" customFormat="false" ht="21.75" hidden="true" customHeight="true" outlineLevel="0" collapsed="false">
      <c r="A38" s="46"/>
      <c r="B38" s="48" t="e">
        <f aca="false">+IF(#REF!="","",#REF!)</f>
        <v>#VALUE!</v>
      </c>
      <c r="C38" s="48" t="e">
        <f aca="false">+IF(#REF!="","",#REF!)</f>
        <v>#VALUE!</v>
      </c>
      <c r="D38" s="48" t="e">
        <f aca="false">+IF(#REF!="","",#REF!)</f>
        <v>#VALUE!</v>
      </c>
      <c r="E38" s="48" t="e">
        <f aca="false">+IF(#REF!="","",#REF!)</f>
        <v>#VALUE!</v>
      </c>
      <c r="F38" s="48"/>
      <c r="G38" s="48" t="e">
        <f aca="false">+IF(#REF!="","",#REF!)</f>
        <v>#VALUE!</v>
      </c>
      <c r="H38" s="68" t="e">
        <f aca="false">+IF(#REF!="","",#REF!)</f>
        <v>#VALUE!</v>
      </c>
      <c r="I38" s="57" t="e">
        <f aca="false">+IF(#REF!="","",#REF!)</f>
        <v>#VALUE!</v>
      </c>
      <c r="J38" s="58" t="e">
        <f aca="false">+IF(#REF!="","",#REF!)</f>
        <v>#VALUE!</v>
      </c>
      <c r="K38" s="57" t="e">
        <f aca="false">+IF(#REF!="","",#REF!)</f>
        <v>#VALUE!</v>
      </c>
      <c r="L38" s="58" t="e">
        <f aca="false">+IF(#REF!="","",#REF!)</f>
        <v>#VALUE!</v>
      </c>
      <c r="M38" s="57" t="e">
        <f aca="false">+IF(#REF!="","",#REF!)</f>
        <v>#VALUE!</v>
      </c>
      <c r="N38" s="58" t="e">
        <f aca="false">+IF(#REF!="","",#REF!)</f>
        <v>#VALUE!</v>
      </c>
      <c r="O38" s="57" t="e">
        <f aca="false">+IF(#REF!="","",#REF!)</f>
        <v>#VALUE!</v>
      </c>
      <c r="P38" s="58" t="e">
        <f aca="false">+IF(#REF!="","",#REF!)</f>
        <v>#VALUE!</v>
      </c>
      <c r="Q38" s="57" t="e">
        <f aca="false">+IF(#REF!="","",#REF!)</f>
        <v>#VALUE!</v>
      </c>
      <c r="R38" s="58" t="e">
        <f aca="false">+IF(#REF!="","",#REF!)</f>
        <v>#VALUE!</v>
      </c>
      <c r="S38" s="52" t="e">
        <f aca="false">+IF(#REF!="","",#REF!)</f>
        <v>#VALUE!</v>
      </c>
      <c r="T38" s="52" t="e">
        <f aca="false">+IF(#REF!="","",#REF!)</f>
        <v>#VALUE!</v>
      </c>
      <c r="U38" s="52" t="e">
        <f aca="false">+IF(#REF!="","",#REF!)</f>
        <v>#VALUE!</v>
      </c>
      <c r="V38" s="52" t="e">
        <f aca="false">+IF(#REF!="","",#REF!)</f>
        <v>#VALUE!</v>
      </c>
      <c r="W38" s="52" t="e">
        <f aca="false">+IF(#REF!="","",#REF!)</f>
        <v>#VALUE!</v>
      </c>
      <c r="X38" s="52" t="e">
        <f aca="false">+IF(#REF!="","",#REF!)</f>
        <v>#VALUE!</v>
      </c>
      <c r="Y38" s="52" t="e">
        <f aca="false">+IF(#REF!="","",#REF!)</f>
        <v>#VALUE!</v>
      </c>
      <c r="Z38" s="52" t="e">
        <f aca="false">+IF(#REF!="","",#REF!)</f>
        <v>#VALUE!</v>
      </c>
      <c r="AA38" s="52" t="e">
        <f aca="false">+IF(#REF!="","",#REF!)</f>
        <v>#VALUE!</v>
      </c>
      <c r="AB38" s="53"/>
      <c r="AC38" s="54" t="e">
        <f aca="false">IF(H38&lt;$D$79,"Vétéran 3",IF(H38&lt;$D$80,"Vétéran 2",IF(H38&lt;$D$81,"Vétéran 1",IF(H38&lt;$D$82,"Senior",IF(H38&lt;$D$83,"Junior",IF(H38&lt;$D$84,"Cadet",IF(H38&lt;$D$85,"Minime",IF(H38&lt;$D$86,"Benjamin","Poussin"))))))))</f>
        <v>#VALUE!</v>
      </c>
      <c r="AD38" s="55"/>
      <c r="AE38" s="54" t="e">
        <f aca="false">IF(H38&lt;XXX1!$L$41,"Vétéran 3",IF(H38&lt;XXX1!$L$42,"Vétéran 2",IF(H38&lt;XXX1!$L$43,"Vétéran 1",IF(H38&lt;XXX1!$L$44,"Senior",IF(H38&lt;XXX1!$L$45,"Junior",IF(H38&lt;XXX1!$L$46,"Cadet",IF(H38&lt;XXX1!$L$47,"Minime",IF(H38&lt;XXX1!$L$48,"Benjamin","Poussin"))))))))</f>
        <v>#VALUE!</v>
      </c>
      <c r="AF38" s="56" t="e">
        <f aca="false">IF(G38="F",1,"")</f>
        <v>#VALUE!</v>
      </c>
      <c r="IM38" s="33" t="s">
        <v>13</v>
      </c>
      <c r="IN38" s="26" t="e">
        <f aca="false">xxx1!#ref!</f>
        <v>#NAME?</v>
      </c>
      <c r="IO38" s="27" t="s">
        <v>46</v>
      </c>
    </row>
    <row r="39" customFormat="false" ht="21.75" hidden="true" customHeight="true" outlineLevel="0" collapsed="false">
      <c r="A39" s="46"/>
      <c r="B39" s="48" t="e">
        <f aca="false">+IF(#REF!="","",#REF!)</f>
        <v>#VALUE!</v>
      </c>
      <c r="C39" s="48" t="e">
        <f aca="false">+IF(#REF!="","",#REF!)</f>
        <v>#VALUE!</v>
      </c>
      <c r="D39" s="48" t="e">
        <f aca="false">+IF(#REF!="","",#REF!)</f>
        <v>#VALUE!</v>
      </c>
      <c r="E39" s="48" t="e">
        <f aca="false">+IF(#REF!="","",#REF!)</f>
        <v>#VALUE!</v>
      </c>
      <c r="F39" s="48"/>
      <c r="G39" s="48" t="e">
        <f aca="false">+IF(#REF!="","",#REF!)</f>
        <v>#VALUE!</v>
      </c>
      <c r="H39" s="68" t="e">
        <f aca="false">+IF(#REF!="","",#REF!)</f>
        <v>#VALUE!</v>
      </c>
      <c r="I39" s="57" t="e">
        <f aca="false">+IF(#REF!="","",#REF!)</f>
        <v>#VALUE!</v>
      </c>
      <c r="J39" s="58" t="e">
        <f aca="false">+IF(#REF!="","",#REF!)</f>
        <v>#VALUE!</v>
      </c>
      <c r="K39" s="57" t="e">
        <f aca="false">+IF(#REF!="","",#REF!)</f>
        <v>#VALUE!</v>
      </c>
      <c r="L39" s="58" t="e">
        <f aca="false">+IF(#REF!="","",#REF!)</f>
        <v>#VALUE!</v>
      </c>
      <c r="M39" s="57" t="e">
        <f aca="false">+IF(#REF!="","",#REF!)</f>
        <v>#VALUE!</v>
      </c>
      <c r="N39" s="58" t="e">
        <f aca="false">+IF(#REF!="","",#REF!)</f>
        <v>#VALUE!</v>
      </c>
      <c r="O39" s="57" t="e">
        <f aca="false">+IF(#REF!="","",#REF!)</f>
        <v>#VALUE!</v>
      </c>
      <c r="P39" s="58" t="e">
        <f aca="false">+IF(#REF!="","",#REF!)</f>
        <v>#VALUE!</v>
      </c>
      <c r="Q39" s="57" t="e">
        <f aca="false">+IF(#REF!="","",#REF!)</f>
        <v>#VALUE!</v>
      </c>
      <c r="R39" s="58" t="e">
        <f aca="false">+IF(#REF!="","",#REF!)</f>
        <v>#VALUE!</v>
      </c>
      <c r="S39" s="52" t="e">
        <f aca="false">+IF(#REF!="","",#REF!)</f>
        <v>#VALUE!</v>
      </c>
      <c r="T39" s="52" t="e">
        <f aca="false">+IF(#REF!="","",#REF!)</f>
        <v>#VALUE!</v>
      </c>
      <c r="U39" s="52" t="e">
        <f aca="false">+IF(#REF!="","",#REF!)</f>
        <v>#VALUE!</v>
      </c>
      <c r="V39" s="52" t="e">
        <f aca="false">+IF(#REF!="","",#REF!)</f>
        <v>#VALUE!</v>
      </c>
      <c r="W39" s="52" t="e">
        <f aca="false">+IF(#REF!="","",#REF!)</f>
        <v>#VALUE!</v>
      </c>
      <c r="X39" s="52" t="e">
        <f aca="false">+IF(#REF!="","",#REF!)</f>
        <v>#VALUE!</v>
      </c>
      <c r="Y39" s="52" t="e">
        <f aca="false">+IF(#REF!="","",#REF!)</f>
        <v>#VALUE!</v>
      </c>
      <c r="Z39" s="52" t="e">
        <f aca="false">+IF(#REF!="","",#REF!)</f>
        <v>#VALUE!</v>
      </c>
      <c r="AA39" s="52" t="e">
        <f aca="false">+IF(#REF!="","",#REF!)</f>
        <v>#VALUE!</v>
      </c>
      <c r="AB39" s="69"/>
      <c r="AC39" s="54" t="e">
        <f aca="false">IF(H39&lt;$D$79,"Vétéran 3",IF(H39&lt;$D$80,"Vétéran 2",IF(H39&lt;$D$81,"Vétéran 1",IF(H39&lt;$D$82,"Senior",IF(H39&lt;$D$83,"Junior",IF(H39&lt;$D$84,"Cadet",IF(H39&lt;$D$85,"Minime",IF(H39&lt;$D$86,"Benjamin","Poussin"))))))))</f>
        <v>#VALUE!</v>
      </c>
      <c r="AD39" s="70"/>
      <c r="AE39" s="54" t="e">
        <f aca="false">IF(H39&lt;XXX1!$L$41,"Vétéran 3",IF(H39&lt;XXX1!$L$42,"Vétéran 2",IF(H39&lt;XXX1!$L$43,"Vétéran 1",IF(H39&lt;XXX1!$L$44,"Senior",IF(H39&lt;XXX1!$L$45,"Junior",IF(H39&lt;XXX1!$L$46,"Cadet",IF(H39&lt;XXX1!$L$47,"Minime",IF(H39&lt;XXX1!$L$48,"Benjamin","Poussin"))))))))</f>
        <v>#VALUE!</v>
      </c>
      <c r="AF39" s="56" t="e">
        <f aca="false">IF(G39="F",1,"")</f>
        <v>#VALUE!</v>
      </c>
      <c r="AH39" s="71"/>
      <c r="IM39" s="72" t="s">
        <v>47</v>
      </c>
      <c r="IN39" s="26" t="e">
        <f aca="false">xxx1!#ref!</f>
        <v>#NAME?</v>
      </c>
      <c r="IO39" s="73" t="s">
        <v>48</v>
      </c>
    </row>
    <row r="40" customFormat="false" ht="21.75" hidden="true" customHeight="true" outlineLevel="0" collapsed="false">
      <c r="A40" s="46"/>
      <c r="B40" s="48" t="e">
        <f aca="false">+IF(#REF!="","",#REF!)</f>
        <v>#VALUE!</v>
      </c>
      <c r="C40" s="48" t="e">
        <f aca="false">+IF(#REF!="","",#REF!)</f>
        <v>#VALUE!</v>
      </c>
      <c r="D40" s="48" t="e">
        <f aca="false">+IF(#REF!="","",#REF!)</f>
        <v>#VALUE!</v>
      </c>
      <c r="E40" s="48" t="e">
        <f aca="false">+IF(#REF!="","",#REF!)</f>
        <v>#VALUE!</v>
      </c>
      <c r="F40" s="48"/>
      <c r="G40" s="48" t="e">
        <f aca="false">+IF(#REF!="","",#REF!)</f>
        <v>#VALUE!</v>
      </c>
      <c r="H40" s="68" t="e">
        <f aca="false">+IF(#REF!="","",#REF!)</f>
        <v>#VALUE!</v>
      </c>
      <c r="I40" s="57" t="e">
        <f aca="false">+IF(#REF!="","",#REF!)</f>
        <v>#VALUE!</v>
      </c>
      <c r="J40" s="58" t="e">
        <f aca="false">+IF(#REF!="","",#REF!)</f>
        <v>#VALUE!</v>
      </c>
      <c r="K40" s="57" t="e">
        <f aca="false">+IF(#REF!="","",#REF!)</f>
        <v>#VALUE!</v>
      </c>
      <c r="L40" s="58" t="e">
        <f aca="false">+IF(#REF!="","",#REF!)</f>
        <v>#VALUE!</v>
      </c>
      <c r="M40" s="57" t="e">
        <f aca="false">+IF(#REF!="","",#REF!)</f>
        <v>#VALUE!</v>
      </c>
      <c r="N40" s="58" t="e">
        <f aca="false">+IF(#REF!="","",#REF!)</f>
        <v>#VALUE!</v>
      </c>
      <c r="O40" s="57" t="e">
        <f aca="false">+IF(#REF!="","",#REF!)</f>
        <v>#VALUE!</v>
      </c>
      <c r="P40" s="58" t="e">
        <f aca="false">+IF(#REF!="","",#REF!)</f>
        <v>#VALUE!</v>
      </c>
      <c r="Q40" s="57" t="e">
        <f aca="false">+IF(#REF!="","",#REF!)</f>
        <v>#VALUE!</v>
      </c>
      <c r="R40" s="58" t="e">
        <f aca="false">+IF(#REF!="","",#REF!)</f>
        <v>#VALUE!</v>
      </c>
      <c r="S40" s="52" t="e">
        <f aca="false">+IF(#REF!="","",#REF!)</f>
        <v>#VALUE!</v>
      </c>
      <c r="T40" s="52" t="e">
        <f aca="false">+IF(#REF!="","",#REF!)</f>
        <v>#VALUE!</v>
      </c>
      <c r="U40" s="52" t="e">
        <f aca="false">+IF(#REF!="","",#REF!)</f>
        <v>#VALUE!</v>
      </c>
      <c r="V40" s="52" t="e">
        <f aca="false">+IF(#REF!="","",#REF!)</f>
        <v>#VALUE!</v>
      </c>
      <c r="W40" s="52" t="e">
        <f aca="false">+IF(#REF!="","",#REF!)</f>
        <v>#VALUE!</v>
      </c>
      <c r="X40" s="52" t="e">
        <f aca="false">+IF(#REF!="","",#REF!)</f>
        <v>#VALUE!</v>
      </c>
      <c r="Y40" s="52" t="e">
        <f aca="false">+IF(#REF!="","",#REF!)</f>
        <v>#VALUE!</v>
      </c>
      <c r="Z40" s="52" t="e">
        <f aca="false">+IF(#REF!="","",#REF!)</f>
        <v>#VALUE!</v>
      </c>
      <c r="AA40" s="52" t="e">
        <f aca="false">+IF(#REF!="","",#REF!)</f>
        <v>#VALUE!</v>
      </c>
      <c r="AB40" s="69"/>
      <c r="AC40" s="54" t="e">
        <f aca="false">IF(H40&lt;$D$79,"Vétéran 3",IF(H40&lt;$D$80,"Vétéran 2",IF(H40&lt;$D$81,"Vétéran 1",IF(H40&lt;$D$82,"Senior",IF(H40&lt;$D$83,"Junior",IF(H40&lt;$D$84,"Cadet",IF(H40&lt;$D$85,"Minime",IF(H40&lt;$D$86,"Benjamin","Poussin"))))))))</f>
        <v>#VALUE!</v>
      </c>
      <c r="AD40" s="70"/>
      <c r="AE40" s="54" t="e">
        <f aca="false">IF(H40&lt;XXX1!$L$41,"Vétéran 3",IF(H40&lt;XXX1!$L$42,"Vétéran 2",IF(H40&lt;XXX1!$L$43,"Vétéran 1",IF(H40&lt;XXX1!$L$44,"Senior",IF(H40&lt;XXX1!$L$45,"Junior",IF(H40&lt;XXX1!$L$46,"Cadet",IF(H40&lt;XXX1!$L$47,"Minime",IF(H40&lt;XXX1!$L$48,"Benjamin","Poussin"))))))))</f>
        <v>#VALUE!</v>
      </c>
      <c r="AF40" s="56" t="e">
        <f aca="false">IF(G40="F",1,"")</f>
        <v>#VALUE!</v>
      </c>
    </row>
    <row r="41" customFormat="false" ht="21.75" hidden="true" customHeight="true" outlineLevel="0" collapsed="false">
      <c r="A41" s="46"/>
      <c r="B41" s="48" t="e">
        <f aca="false">+IF(#REF!="","",#REF!)</f>
        <v>#VALUE!</v>
      </c>
      <c r="C41" s="48" t="e">
        <f aca="false">+IF(#REF!="","",#REF!)</f>
        <v>#VALUE!</v>
      </c>
      <c r="D41" s="48" t="e">
        <f aca="false">+IF(#REF!="","",#REF!)</f>
        <v>#VALUE!</v>
      </c>
      <c r="E41" s="48" t="e">
        <f aca="false">+IF(#REF!="","",#REF!)</f>
        <v>#VALUE!</v>
      </c>
      <c r="F41" s="48"/>
      <c r="G41" s="48" t="e">
        <f aca="false">+IF(#REF!="","",#REF!)</f>
        <v>#VALUE!</v>
      </c>
      <c r="H41" s="68" t="e">
        <f aca="false">+IF(#REF!="","",#REF!)</f>
        <v>#VALUE!</v>
      </c>
      <c r="I41" s="57" t="e">
        <f aca="false">+IF(#REF!="","",#REF!)</f>
        <v>#VALUE!</v>
      </c>
      <c r="J41" s="58" t="e">
        <f aca="false">+IF(#REF!="","",#REF!)</f>
        <v>#VALUE!</v>
      </c>
      <c r="K41" s="57" t="e">
        <f aca="false">+IF(#REF!="","",#REF!)</f>
        <v>#VALUE!</v>
      </c>
      <c r="L41" s="58" t="e">
        <f aca="false">+IF(#REF!="","",#REF!)</f>
        <v>#VALUE!</v>
      </c>
      <c r="M41" s="57" t="e">
        <f aca="false">+IF(#REF!="","",#REF!)</f>
        <v>#VALUE!</v>
      </c>
      <c r="N41" s="58" t="e">
        <f aca="false">+IF(#REF!="","",#REF!)</f>
        <v>#VALUE!</v>
      </c>
      <c r="O41" s="57" t="e">
        <f aca="false">+IF(#REF!="","",#REF!)</f>
        <v>#VALUE!</v>
      </c>
      <c r="P41" s="58" t="e">
        <f aca="false">+IF(#REF!="","",#REF!)</f>
        <v>#VALUE!</v>
      </c>
      <c r="Q41" s="57" t="e">
        <f aca="false">+IF(#REF!="","",#REF!)</f>
        <v>#VALUE!</v>
      </c>
      <c r="R41" s="58" t="e">
        <f aca="false">+IF(#REF!="","",#REF!)</f>
        <v>#VALUE!</v>
      </c>
      <c r="S41" s="52" t="e">
        <f aca="false">+IF(#REF!="","",#REF!)</f>
        <v>#VALUE!</v>
      </c>
      <c r="T41" s="52" t="e">
        <f aca="false">+IF(#REF!="","",#REF!)</f>
        <v>#VALUE!</v>
      </c>
      <c r="U41" s="52" t="e">
        <f aca="false">+IF(#REF!="","",#REF!)</f>
        <v>#VALUE!</v>
      </c>
      <c r="V41" s="52" t="e">
        <f aca="false">+IF(#REF!="","",#REF!)</f>
        <v>#VALUE!</v>
      </c>
      <c r="W41" s="52" t="e">
        <f aca="false">+IF(#REF!="","",#REF!)</f>
        <v>#VALUE!</v>
      </c>
      <c r="X41" s="52" t="e">
        <f aca="false">+IF(#REF!="","",#REF!)</f>
        <v>#VALUE!</v>
      </c>
      <c r="Y41" s="52" t="e">
        <f aca="false">+IF(#REF!="","",#REF!)</f>
        <v>#VALUE!</v>
      </c>
      <c r="Z41" s="52" t="e">
        <f aca="false">+IF(#REF!="","",#REF!)</f>
        <v>#VALUE!</v>
      </c>
      <c r="AA41" s="52" t="e">
        <f aca="false">+IF(#REF!="","",#REF!)</f>
        <v>#VALUE!</v>
      </c>
      <c r="AB41" s="69"/>
      <c r="AC41" s="54" t="e">
        <f aca="false">IF(H41&lt;$D$79,"Vétéran 3",IF(H41&lt;$D$80,"Vétéran 2",IF(H41&lt;$D$81,"Vétéran 1",IF(H41&lt;$D$82,"Senior",IF(H41&lt;$D$83,"Junior",IF(H41&lt;$D$84,"Cadet",IF(H41&lt;$D$85,"Minime",IF(H41&lt;$D$86,"Benjamin","Poussin"))))))))</f>
        <v>#VALUE!</v>
      </c>
      <c r="AD41" s="70"/>
      <c r="AE41" s="54" t="e">
        <f aca="false">IF(H41&lt;XXX1!$L$41,"Vétéran 3",IF(H41&lt;XXX1!$L$42,"Vétéran 2",IF(H41&lt;XXX1!$L$43,"Vétéran 1",IF(H41&lt;XXX1!$L$44,"Senior",IF(H41&lt;XXX1!$L$45,"Junior",IF(H41&lt;XXX1!$L$46,"Cadet",IF(H41&lt;XXX1!$L$47,"Minime",IF(H41&lt;XXX1!$L$48,"Benjamin","Poussin"))))))))</f>
        <v>#VALUE!</v>
      </c>
      <c r="AF41" s="56" t="e">
        <f aca="false">IF(G41="F",1,"")</f>
        <v>#VALUE!</v>
      </c>
    </row>
    <row r="42" customFormat="false" ht="21.75" hidden="true" customHeight="true" outlineLevel="0" collapsed="false">
      <c r="A42" s="46"/>
      <c r="B42" s="48" t="e">
        <f aca="false">+IF(#REF!="","",#REF!)</f>
        <v>#VALUE!</v>
      </c>
      <c r="C42" s="48" t="e">
        <f aca="false">+IF(#REF!="","",#REF!)</f>
        <v>#VALUE!</v>
      </c>
      <c r="D42" s="48" t="e">
        <f aca="false">+IF(#REF!="","",#REF!)</f>
        <v>#VALUE!</v>
      </c>
      <c r="E42" s="48" t="e">
        <f aca="false">+IF(#REF!="","",#REF!)</f>
        <v>#VALUE!</v>
      </c>
      <c r="F42" s="48"/>
      <c r="G42" s="48" t="e">
        <f aca="false">+IF(#REF!="","",#REF!)</f>
        <v>#VALUE!</v>
      </c>
      <c r="H42" s="68" t="e">
        <f aca="false">+IF(#REF!="","",#REF!)</f>
        <v>#VALUE!</v>
      </c>
      <c r="I42" s="57" t="e">
        <f aca="false">+IF(#REF!="","",#REF!)</f>
        <v>#VALUE!</v>
      </c>
      <c r="J42" s="58" t="e">
        <f aca="false">+IF(#REF!="","",#REF!)</f>
        <v>#VALUE!</v>
      </c>
      <c r="K42" s="57" t="e">
        <f aca="false">+IF(#REF!="","",#REF!)</f>
        <v>#VALUE!</v>
      </c>
      <c r="L42" s="58" t="e">
        <f aca="false">+IF(#REF!="","",#REF!)</f>
        <v>#VALUE!</v>
      </c>
      <c r="M42" s="57" t="e">
        <f aca="false">+IF(#REF!="","",#REF!)</f>
        <v>#VALUE!</v>
      </c>
      <c r="N42" s="58" t="e">
        <f aca="false">+IF(#REF!="","",#REF!)</f>
        <v>#VALUE!</v>
      </c>
      <c r="O42" s="57" t="e">
        <f aca="false">+IF(#REF!="","",#REF!)</f>
        <v>#VALUE!</v>
      </c>
      <c r="P42" s="58" t="e">
        <f aca="false">+IF(#REF!="","",#REF!)</f>
        <v>#VALUE!</v>
      </c>
      <c r="Q42" s="57" t="e">
        <f aca="false">+IF(#REF!="","",#REF!)</f>
        <v>#VALUE!</v>
      </c>
      <c r="R42" s="58" t="e">
        <f aca="false">+IF(#REF!="","",#REF!)</f>
        <v>#VALUE!</v>
      </c>
      <c r="S42" s="52" t="e">
        <f aca="false">+IF(#REF!="","",#REF!)</f>
        <v>#VALUE!</v>
      </c>
      <c r="T42" s="52" t="e">
        <f aca="false">+IF(#REF!="","",#REF!)</f>
        <v>#VALUE!</v>
      </c>
      <c r="U42" s="52" t="e">
        <f aca="false">+IF(#REF!="","",#REF!)</f>
        <v>#VALUE!</v>
      </c>
      <c r="V42" s="52" t="e">
        <f aca="false">+IF(#REF!="","",#REF!)</f>
        <v>#VALUE!</v>
      </c>
      <c r="W42" s="52" t="e">
        <f aca="false">+IF(#REF!="","",#REF!)</f>
        <v>#VALUE!</v>
      </c>
      <c r="X42" s="52" t="e">
        <f aca="false">+IF(#REF!="","",#REF!)</f>
        <v>#VALUE!</v>
      </c>
      <c r="Y42" s="52" t="e">
        <f aca="false">+IF(#REF!="","",#REF!)</f>
        <v>#VALUE!</v>
      </c>
      <c r="Z42" s="52" t="e">
        <f aca="false">+IF(#REF!="","",#REF!)</f>
        <v>#VALUE!</v>
      </c>
      <c r="AA42" s="52" t="e">
        <f aca="false">+IF(#REF!="","",#REF!)</f>
        <v>#VALUE!</v>
      </c>
      <c r="AB42" s="69"/>
      <c r="AC42" s="54" t="e">
        <f aca="false">IF(H42&lt;$D$79,"Vétéran 3",IF(H42&lt;$D$80,"Vétéran 2",IF(H42&lt;$D$81,"Vétéran 1",IF(H42&lt;$D$82,"Senior",IF(H42&lt;$D$83,"Junior",IF(H42&lt;$D$84,"Cadet",IF(H42&lt;$D$85,"Minime",IF(H42&lt;$D$86,"Benjamin","Poussin"))))))))</f>
        <v>#VALUE!</v>
      </c>
      <c r="AD42" s="70"/>
      <c r="AE42" s="54" t="e">
        <f aca="false">IF(H42&lt;XXX1!$L$41,"Vétéran 3",IF(H42&lt;XXX1!$L$42,"Vétéran 2",IF(H42&lt;XXX1!$L$43,"Vétéran 1",IF(H42&lt;XXX1!$L$44,"Senior",IF(H42&lt;XXX1!$L$45,"Junior",IF(H42&lt;XXX1!$L$46,"Cadet",IF(H42&lt;XXX1!$L$47,"Minime",IF(H42&lt;XXX1!$L$48,"Benjamin","Poussin"))))))))</f>
        <v>#VALUE!</v>
      </c>
      <c r="AF42" s="56" t="e">
        <f aca="false">IF(G42="F",1,"")</f>
        <v>#VALUE!</v>
      </c>
    </row>
    <row r="43" customFormat="false" ht="21.75" hidden="true" customHeight="true" outlineLevel="0" collapsed="false">
      <c r="A43" s="46"/>
      <c r="B43" s="48" t="e">
        <f aca="false">+IF(#REF!="","",#REF!)</f>
        <v>#VALUE!</v>
      </c>
      <c r="C43" s="48" t="e">
        <f aca="false">+IF(#REF!="","",#REF!)</f>
        <v>#VALUE!</v>
      </c>
      <c r="D43" s="48" t="e">
        <f aca="false">+IF(#REF!="","",#REF!)</f>
        <v>#VALUE!</v>
      </c>
      <c r="E43" s="48" t="e">
        <f aca="false">+IF(#REF!="","",#REF!)</f>
        <v>#VALUE!</v>
      </c>
      <c r="F43" s="48"/>
      <c r="G43" s="48" t="e">
        <f aca="false">+IF(#REF!="","",#REF!)</f>
        <v>#VALUE!</v>
      </c>
      <c r="H43" s="68" t="e">
        <f aca="false">+IF(#REF!="","",#REF!)</f>
        <v>#VALUE!</v>
      </c>
      <c r="I43" s="57" t="e">
        <f aca="false">+IF(#REF!="","",#REF!)</f>
        <v>#VALUE!</v>
      </c>
      <c r="J43" s="58" t="e">
        <f aca="false">+IF(#REF!="","",#REF!)</f>
        <v>#VALUE!</v>
      </c>
      <c r="K43" s="57" t="e">
        <f aca="false">+IF(#REF!="","",#REF!)</f>
        <v>#VALUE!</v>
      </c>
      <c r="L43" s="58" t="e">
        <f aca="false">+IF(#REF!="","",#REF!)</f>
        <v>#VALUE!</v>
      </c>
      <c r="M43" s="57" t="e">
        <f aca="false">+IF(#REF!="","",#REF!)</f>
        <v>#VALUE!</v>
      </c>
      <c r="N43" s="58" t="e">
        <f aca="false">+IF(#REF!="","",#REF!)</f>
        <v>#VALUE!</v>
      </c>
      <c r="O43" s="57" t="e">
        <f aca="false">+IF(#REF!="","",#REF!)</f>
        <v>#VALUE!</v>
      </c>
      <c r="P43" s="58" t="e">
        <f aca="false">+IF(#REF!="","",#REF!)</f>
        <v>#VALUE!</v>
      </c>
      <c r="Q43" s="57" t="e">
        <f aca="false">+IF(#REF!="","",#REF!)</f>
        <v>#VALUE!</v>
      </c>
      <c r="R43" s="58" t="e">
        <f aca="false">+IF(#REF!="","",#REF!)</f>
        <v>#VALUE!</v>
      </c>
      <c r="S43" s="52" t="e">
        <f aca="false">+IF(#REF!="","",#REF!)</f>
        <v>#VALUE!</v>
      </c>
      <c r="T43" s="52" t="e">
        <f aca="false">+IF(#REF!="","",#REF!)</f>
        <v>#VALUE!</v>
      </c>
      <c r="U43" s="52" t="e">
        <f aca="false">+IF(#REF!="","",#REF!)</f>
        <v>#VALUE!</v>
      </c>
      <c r="V43" s="52" t="e">
        <f aca="false">+IF(#REF!="","",#REF!)</f>
        <v>#VALUE!</v>
      </c>
      <c r="W43" s="52" t="e">
        <f aca="false">+IF(#REF!="","",#REF!)</f>
        <v>#VALUE!</v>
      </c>
      <c r="X43" s="52" t="e">
        <f aca="false">+IF(#REF!="","",#REF!)</f>
        <v>#VALUE!</v>
      </c>
      <c r="Y43" s="52" t="e">
        <f aca="false">+IF(#REF!="","",#REF!)</f>
        <v>#VALUE!</v>
      </c>
      <c r="Z43" s="52" t="e">
        <f aca="false">+IF(#REF!="","",#REF!)</f>
        <v>#VALUE!</v>
      </c>
      <c r="AA43" s="52" t="e">
        <f aca="false">+IF(#REF!="","",#REF!)</f>
        <v>#VALUE!</v>
      </c>
      <c r="AB43" s="74"/>
      <c r="AC43" s="54" t="e">
        <f aca="false">IF(H43&lt;$D$79,"Vétéran 3",IF(H43&lt;$D$80,"Vétéran 2",IF(H43&lt;$D$81,"Vétéran 1",IF(H43&lt;$D$82,"Senior",IF(H43&lt;$D$83,"Junior",IF(H43&lt;$D$84,"Cadet",IF(H43&lt;$D$85,"Minime",IF(H43&lt;$D$86,"Benjamin","Poussin"))))))))</f>
        <v>#VALUE!</v>
      </c>
      <c r="AD43" s="75"/>
      <c r="AE43" s="54" t="e">
        <f aca="false">IF(H43&lt;XXX1!$L$41,"Vétéran 3",IF(H43&lt;XXX1!$L$42,"Vétéran 2",IF(H43&lt;XXX1!$L$43,"Vétéran 1",IF(H43&lt;XXX1!$L$44,"Senior",IF(H43&lt;XXX1!$L$45,"Junior",IF(H43&lt;XXX1!$L$46,"Cadet",IF(H43&lt;XXX1!$L$47,"Minime",IF(H43&lt;XXX1!$L$48,"Benjamin","Poussin"))))))))</f>
        <v>#VALUE!</v>
      </c>
      <c r="AF43" s="56" t="e">
        <f aca="false">IF(G43="F",1,"")</f>
        <v>#VALUE!</v>
      </c>
    </row>
    <row r="44" customFormat="false" ht="21.75" hidden="true" customHeight="true" outlineLevel="0" collapsed="false">
      <c r="A44" s="46"/>
      <c r="B44" s="48" t="e">
        <f aca="false">+IF(#REF!="","",#REF!)</f>
        <v>#VALUE!</v>
      </c>
      <c r="C44" s="48" t="e">
        <f aca="false">+IF(#REF!="","",#REF!)</f>
        <v>#VALUE!</v>
      </c>
      <c r="D44" s="48" t="e">
        <f aca="false">+IF(#REF!="","",#REF!)</f>
        <v>#VALUE!</v>
      </c>
      <c r="E44" s="48" t="e">
        <f aca="false">+IF(#REF!="","",#REF!)</f>
        <v>#VALUE!</v>
      </c>
      <c r="F44" s="48"/>
      <c r="G44" s="48" t="e">
        <f aca="false">+IF(#REF!="","",#REF!)</f>
        <v>#VALUE!</v>
      </c>
      <c r="H44" s="68" t="e">
        <f aca="false">+IF(#REF!="","",#REF!)</f>
        <v>#VALUE!</v>
      </c>
      <c r="I44" s="57" t="e">
        <f aca="false">+IF(#REF!="","",#REF!)</f>
        <v>#VALUE!</v>
      </c>
      <c r="J44" s="58" t="e">
        <f aca="false">+IF(#REF!="","",#REF!)</f>
        <v>#VALUE!</v>
      </c>
      <c r="K44" s="57" t="e">
        <f aca="false">+IF(#REF!="","",#REF!)</f>
        <v>#VALUE!</v>
      </c>
      <c r="L44" s="58" t="e">
        <f aca="false">+IF(#REF!="","",#REF!)</f>
        <v>#VALUE!</v>
      </c>
      <c r="M44" s="57" t="e">
        <f aca="false">+IF(#REF!="","",#REF!)</f>
        <v>#VALUE!</v>
      </c>
      <c r="N44" s="58" t="e">
        <f aca="false">+IF(#REF!="","",#REF!)</f>
        <v>#VALUE!</v>
      </c>
      <c r="O44" s="57" t="e">
        <f aca="false">+IF(#REF!="","",#REF!)</f>
        <v>#VALUE!</v>
      </c>
      <c r="P44" s="58" t="e">
        <f aca="false">+IF(#REF!="","",#REF!)</f>
        <v>#VALUE!</v>
      </c>
      <c r="Q44" s="57" t="e">
        <f aca="false">+IF(#REF!="","",#REF!)</f>
        <v>#VALUE!</v>
      </c>
      <c r="R44" s="58" t="e">
        <f aca="false">+IF(#REF!="","",#REF!)</f>
        <v>#VALUE!</v>
      </c>
      <c r="S44" s="52" t="e">
        <f aca="false">+IF(#REF!="","",#REF!)</f>
        <v>#VALUE!</v>
      </c>
      <c r="T44" s="52" t="e">
        <f aca="false">+IF(#REF!="","",#REF!)</f>
        <v>#VALUE!</v>
      </c>
      <c r="U44" s="52" t="e">
        <f aca="false">+IF(#REF!="","",#REF!)</f>
        <v>#VALUE!</v>
      </c>
      <c r="V44" s="52" t="e">
        <f aca="false">+IF(#REF!="","",#REF!)</f>
        <v>#VALUE!</v>
      </c>
      <c r="W44" s="52" t="e">
        <f aca="false">+IF(#REF!="","",#REF!)</f>
        <v>#VALUE!</v>
      </c>
      <c r="X44" s="52" t="e">
        <f aca="false">+IF(#REF!="","",#REF!)</f>
        <v>#VALUE!</v>
      </c>
      <c r="Y44" s="52" t="e">
        <f aca="false">+IF(#REF!="","",#REF!)</f>
        <v>#VALUE!</v>
      </c>
      <c r="Z44" s="52" t="e">
        <f aca="false">+IF(#REF!="","",#REF!)</f>
        <v>#VALUE!</v>
      </c>
      <c r="AA44" s="52" t="e">
        <f aca="false">+IF(#REF!="","",#REF!)</f>
        <v>#VALUE!</v>
      </c>
      <c r="AB44" s="74"/>
      <c r="AC44" s="54" t="e">
        <f aca="false">IF(H44&lt;$D$79,"Vétéran 3",IF(H44&lt;$D$80,"Vétéran 2",IF(H44&lt;$D$81,"Vétéran 1",IF(H44&lt;$D$82,"Senior",IF(H44&lt;$D$83,"Junior",IF(H44&lt;$D$84,"Cadet",IF(H44&lt;$D$85,"Minime",IF(H44&lt;$D$86,"Benjamin","Poussin"))))))))</f>
        <v>#VALUE!</v>
      </c>
      <c r="AD44" s="75"/>
      <c r="AE44" s="54" t="e">
        <f aca="false">IF(H44&lt;XXX1!$L$41,"Vétéran 3",IF(H44&lt;XXX1!$L$42,"Vétéran 2",IF(H44&lt;XXX1!$L$43,"Vétéran 1",IF(H44&lt;XXX1!$L$44,"Senior",IF(H44&lt;XXX1!$L$45,"Junior",IF(H44&lt;XXX1!$L$46,"Cadet",IF(H44&lt;XXX1!$L$47,"Minime",IF(H44&lt;XXX1!$L$48,"Benjamin","Poussin"))))))))</f>
        <v>#VALUE!</v>
      </c>
      <c r="AF44" s="56" t="e">
        <f aca="false">IF(G44="F",1,"")</f>
        <v>#VALUE!</v>
      </c>
    </row>
    <row r="45" customFormat="false" ht="21.75" hidden="true" customHeight="true" outlineLevel="0" collapsed="false">
      <c r="A45" s="46"/>
      <c r="B45" s="48" t="e">
        <f aca="false">+IF(#REF!="","",#REF!)</f>
        <v>#VALUE!</v>
      </c>
      <c r="C45" s="48" t="e">
        <f aca="false">+IF(#REF!="","",#REF!)</f>
        <v>#VALUE!</v>
      </c>
      <c r="D45" s="48" t="e">
        <f aca="false">+IF(#REF!="","",#REF!)</f>
        <v>#VALUE!</v>
      </c>
      <c r="E45" s="48" t="e">
        <f aca="false">+IF(#REF!="","",#REF!)</f>
        <v>#VALUE!</v>
      </c>
      <c r="F45" s="48"/>
      <c r="G45" s="48" t="e">
        <f aca="false">+IF(#REF!="","",#REF!)</f>
        <v>#VALUE!</v>
      </c>
      <c r="H45" s="68" t="e">
        <f aca="false">+IF(#REF!="","",#REF!)</f>
        <v>#VALUE!</v>
      </c>
      <c r="I45" s="57" t="e">
        <f aca="false">+IF(#REF!="","",#REF!)</f>
        <v>#VALUE!</v>
      </c>
      <c r="J45" s="58" t="e">
        <f aca="false">+IF(#REF!="","",#REF!)</f>
        <v>#VALUE!</v>
      </c>
      <c r="K45" s="57" t="e">
        <f aca="false">+IF(#REF!="","",#REF!)</f>
        <v>#VALUE!</v>
      </c>
      <c r="L45" s="58" t="e">
        <f aca="false">+IF(#REF!="","",#REF!)</f>
        <v>#VALUE!</v>
      </c>
      <c r="M45" s="57" t="e">
        <f aca="false">+IF(#REF!="","",#REF!)</f>
        <v>#VALUE!</v>
      </c>
      <c r="N45" s="58" t="e">
        <f aca="false">+IF(#REF!="","",#REF!)</f>
        <v>#VALUE!</v>
      </c>
      <c r="O45" s="57" t="e">
        <f aca="false">+IF(#REF!="","",#REF!)</f>
        <v>#VALUE!</v>
      </c>
      <c r="P45" s="58" t="e">
        <f aca="false">+IF(#REF!="","",#REF!)</f>
        <v>#VALUE!</v>
      </c>
      <c r="Q45" s="57" t="e">
        <f aca="false">+IF(#REF!="","",#REF!)</f>
        <v>#VALUE!</v>
      </c>
      <c r="R45" s="58" t="e">
        <f aca="false">+IF(#REF!="","",#REF!)</f>
        <v>#VALUE!</v>
      </c>
      <c r="S45" s="52" t="e">
        <f aca="false">+IF(#REF!="","",#REF!)</f>
        <v>#VALUE!</v>
      </c>
      <c r="T45" s="52" t="e">
        <f aca="false">+IF(#REF!="","",#REF!)</f>
        <v>#VALUE!</v>
      </c>
      <c r="U45" s="52" t="e">
        <f aca="false">+IF(#REF!="","",#REF!)</f>
        <v>#VALUE!</v>
      </c>
      <c r="V45" s="52" t="e">
        <f aca="false">+IF(#REF!="","",#REF!)</f>
        <v>#VALUE!</v>
      </c>
      <c r="W45" s="52" t="e">
        <f aca="false">+IF(#REF!="","",#REF!)</f>
        <v>#VALUE!</v>
      </c>
      <c r="X45" s="52" t="e">
        <f aca="false">+IF(#REF!="","",#REF!)</f>
        <v>#VALUE!</v>
      </c>
      <c r="Y45" s="52" t="e">
        <f aca="false">+IF(#REF!="","",#REF!)</f>
        <v>#VALUE!</v>
      </c>
      <c r="Z45" s="52" t="e">
        <f aca="false">+IF(#REF!="","",#REF!)</f>
        <v>#VALUE!</v>
      </c>
      <c r="AA45" s="52" t="e">
        <f aca="false">+IF(#REF!="","",#REF!)</f>
        <v>#VALUE!</v>
      </c>
      <c r="AB45" s="74"/>
      <c r="AC45" s="54" t="e">
        <f aca="false">IF(H45&lt;$D$79,"Vétéran 3",IF(H45&lt;$D$80,"Vétéran 2",IF(H45&lt;$D$81,"Vétéran 1",IF(H45&lt;$D$82,"Senior",IF(H45&lt;$D$83,"Junior",IF(H45&lt;$D$84,"Cadet",IF(H45&lt;$D$85,"Minime",IF(H45&lt;$D$86,"Benjamin","Poussin"))))))))</f>
        <v>#VALUE!</v>
      </c>
      <c r="AD45" s="75"/>
      <c r="AE45" s="54" t="e">
        <f aca="false">IF(H45&lt;XXX1!$L$41,"Vétéran 3",IF(H45&lt;XXX1!$L$42,"Vétéran 2",IF(H45&lt;XXX1!$L$43,"Vétéran 1",IF(H45&lt;XXX1!$L$44,"Senior",IF(H45&lt;XXX1!$L$45,"Junior",IF(H45&lt;XXX1!$L$46,"Cadet",IF(H45&lt;XXX1!$L$47,"Minime",IF(H45&lt;XXX1!$L$48,"Benjamin","Poussin"))))))))</f>
        <v>#VALUE!</v>
      </c>
      <c r="AF45" s="56" t="e">
        <f aca="false">IF(G45="F",1,"")</f>
        <v>#VALUE!</v>
      </c>
    </row>
    <row r="46" customFormat="false" ht="21.75" hidden="true" customHeight="true" outlineLevel="0" collapsed="false">
      <c r="A46" s="46"/>
      <c r="B46" s="48" t="e">
        <f aca="false">+IF(#REF!="","",#REF!)</f>
        <v>#VALUE!</v>
      </c>
      <c r="C46" s="48" t="e">
        <f aca="false">+IF(#REF!="","",#REF!)</f>
        <v>#VALUE!</v>
      </c>
      <c r="D46" s="48" t="e">
        <f aca="false">+IF(#REF!="","",#REF!)</f>
        <v>#VALUE!</v>
      </c>
      <c r="E46" s="48" t="e">
        <f aca="false">+IF(#REF!="","",#REF!)</f>
        <v>#VALUE!</v>
      </c>
      <c r="F46" s="48"/>
      <c r="G46" s="48" t="e">
        <f aca="false">+IF(#REF!="","",#REF!)</f>
        <v>#VALUE!</v>
      </c>
      <c r="H46" s="68" t="e">
        <f aca="false">+IF(#REF!="","",#REF!)</f>
        <v>#VALUE!</v>
      </c>
      <c r="I46" s="57" t="e">
        <f aca="false">+IF(#REF!="","",#REF!)</f>
        <v>#VALUE!</v>
      </c>
      <c r="J46" s="58" t="e">
        <f aca="false">+IF(#REF!="","",#REF!)</f>
        <v>#VALUE!</v>
      </c>
      <c r="K46" s="57" t="e">
        <f aca="false">+IF(#REF!="","",#REF!)</f>
        <v>#VALUE!</v>
      </c>
      <c r="L46" s="58" t="e">
        <f aca="false">+IF(#REF!="","",#REF!)</f>
        <v>#VALUE!</v>
      </c>
      <c r="M46" s="57" t="e">
        <f aca="false">+IF(#REF!="","",#REF!)</f>
        <v>#VALUE!</v>
      </c>
      <c r="N46" s="58" t="e">
        <f aca="false">+IF(#REF!="","",#REF!)</f>
        <v>#VALUE!</v>
      </c>
      <c r="O46" s="57" t="e">
        <f aca="false">+IF(#REF!="","",#REF!)</f>
        <v>#VALUE!</v>
      </c>
      <c r="P46" s="58" t="e">
        <f aca="false">+IF(#REF!="","",#REF!)</f>
        <v>#VALUE!</v>
      </c>
      <c r="Q46" s="57" t="e">
        <f aca="false">+IF(#REF!="","",#REF!)</f>
        <v>#VALUE!</v>
      </c>
      <c r="R46" s="58" t="e">
        <f aca="false">+IF(#REF!="","",#REF!)</f>
        <v>#VALUE!</v>
      </c>
      <c r="S46" s="52" t="e">
        <f aca="false">+IF(#REF!="","",#REF!)</f>
        <v>#VALUE!</v>
      </c>
      <c r="T46" s="52" t="e">
        <f aca="false">+IF(#REF!="","",#REF!)</f>
        <v>#VALUE!</v>
      </c>
      <c r="U46" s="52" t="e">
        <f aca="false">+IF(#REF!="","",#REF!)</f>
        <v>#VALUE!</v>
      </c>
      <c r="V46" s="52" t="e">
        <f aca="false">+IF(#REF!="","",#REF!)</f>
        <v>#VALUE!</v>
      </c>
      <c r="W46" s="52" t="e">
        <f aca="false">+IF(#REF!="","",#REF!)</f>
        <v>#VALUE!</v>
      </c>
      <c r="X46" s="52" t="e">
        <f aca="false">+IF(#REF!="","",#REF!)</f>
        <v>#VALUE!</v>
      </c>
      <c r="Y46" s="52" t="e">
        <f aca="false">+IF(#REF!="","",#REF!)</f>
        <v>#VALUE!</v>
      </c>
      <c r="Z46" s="52" t="e">
        <f aca="false">+IF(#REF!="","",#REF!)</f>
        <v>#VALUE!</v>
      </c>
      <c r="AA46" s="52" t="e">
        <f aca="false">+IF(#REF!="","",#REF!)</f>
        <v>#VALUE!</v>
      </c>
      <c r="AB46" s="74"/>
      <c r="AC46" s="54" t="e">
        <f aca="false">IF(H46&lt;$D$79,"Vétéran 3",IF(H46&lt;$D$80,"Vétéran 2",IF(H46&lt;$D$81,"Vétéran 1",IF(H46&lt;$D$82,"Senior",IF(H46&lt;$D$83,"Junior",IF(H46&lt;$D$84,"Cadet",IF(H46&lt;$D$85,"Minime",IF(H46&lt;$D$86,"Benjamin","Poussin"))))))))</f>
        <v>#VALUE!</v>
      </c>
      <c r="AD46" s="75"/>
      <c r="AE46" s="54" t="e">
        <f aca="false">IF(H46&lt;XXX1!$L$41,"Vétéran 3",IF(H46&lt;XXX1!$L$42,"Vétéran 2",IF(H46&lt;XXX1!$L$43,"Vétéran 1",IF(H46&lt;XXX1!$L$44,"Senior",IF(H46&lt;XXX1!$L$45,"Junior",IF(H46&lt;XXX1!$L$46,"Cadet",IF(H46&lt;XXX1!$L$47,"Minime",IF(H46&lt;XXX1!$L$48,"Benjamin","Poussin"))))))))</f>
        <v>#VALUE!</v>
      </c>
      <c r="AF46" s="56" t="e">
        <f aca="false">IF(G46="F",1,"")</f>
        <v>#VALUE!</v>
      </c>
    </row>
    <row r="47" customFormat="false" ht="21.75" hidden="true" customHeight="true" outlineLevel="0" collapsed="false">
      <c r="A47" s="46"/>
      <c r="B47" s="48" t="e">
        <f aca="false">+IF(#REF!="","",#REF!)</f>
        <v>#VALUE!</v>
      </c>
      <c r="C47" s="48" t="e">
        <f aca="false">+IF(#REF!="","",#REF!)</f>
        <v>#VALUE!</v>
      </c>
      <c r="D47" s="48" t="e">
        <f aca="false">+IF(#REF!="","",#REF!)</f>
        <v>#VALUE!</v>
      </c>
      <c r="E47" s="48" t="e">
        <f aca="false">+IF(#REF!="","",#REF!)</f>
        <v>#VALUE!</v>
      </c>
      <c r="F47" s="48"/>
      <c r="G47" s="48" t="e">
        <f aca="false">+IF(#REF!="","",#REF!)</f>
        <v>#VALUE!</v>
      </c>
      <c r="H47" s="68" t="e">
        <f aca="false">+IF(#REF!="","",#REF!)</f>
        <v>#VALUE!</v>
      </c>
      <c r="I47" s="57" t="e">
        <f aca="false">+IF(#REF!="","",#REF!)</f>
        <v>#VALUE!</v>
      </c>
      <c r="J47" s="58" t="e">
        <f aca="false">+IF(#REF!="","",#REF!)</f>
        <v>#VALUE!</v>
      </c>
      <c r="K47" s="57" t="e">
        <f aca="false">+IF(#REF!="","",#REF!)</f>
        <v>#VALUE!</v>
      </c>
      <c r="L47" s="58" t="e">
        <f aca="false">+IF(#REF!="","",#REF!)</f>
        <v>#VALUE!</v>
      </c>
      <c r="M47" s="57" t="e">
        <f aca="false">+IF(#REF!="","",#REF!)</f>
        <v>#VALUE!</v>
      </c>
      <c r="N47" s="58" t="e">
        <f aca="false">+IF(#REF!="","",#REF!)</f>
        <v>#VALUE!</v>
      </c>
      <c r="O47" s="57" t="e">
        <f aca="false">+IF(#REF!="","",#REF!)</f>
        <v>#VALUE!</v>
      </c>
      <c r="P47" s="58" t="e">
        <f aca="false">+IF(#REF!="","",#REF!)</f>
        <v>#VALUE!</v>
      </c>
      <c r="Q47" s="57" t="e">
        <f aca="false">+IF(#REF!="","",#REF!)</f>
        <v>#VALUE!</v>
      </c>
      <c r="R47" s="58" t="e">
        <f aca="false">+IF(#REF!="","",#REF!)</f>
        <v>#VALUE!</v>
      </c>
      <c r="S47" s="52" t="e">
        <f aca="false">+IF(#REF!="","",#REF!)</f>
        <v>#VALUE!</v>
      </c>
      <c r="T47" s="52" t="e">
        <f aca="false">+IF(#REF!="","",#REF!)</f>
        <v>#VALUE!</v>
      </c>
      <c r="U47" s="52" t="e">
        <f aca="false">+IF(#REF!="","",#REF!)</f>
        <v>#VALUE!</v>
      </c>
      <c r="V47" s="52" t="e">
        <f aca="false">+IF(#REF!="","",#REF!)</f>
        <v>#VALUE!</v>
      </c>
      <c r="W47" s="52" t="e">
        <f aca="false">+IF(#REF!="","",#REF!)</f>
        <v>#VALUE!</v>
      </c>
      <c r="X47" s="52" t="e">
        <f aca="false">+IF(#REF!="","",#REF!)</f>
        <v>#VALUE!</v>
      </c>
      <c r="Y47" s="52" t="e">
        <f aca="false">+IF(#REF!="","",#REF!)</f>
        <v>#VALUE!</v>
      </c>
      <c r="Z47" s="52" t="e">
        <f aca="false">+IF(#REF!="","",#REF!)</f>
        <v>#VALUE!</v>
      </c>
      <c r="AA47" s="52" t="e">
        <f aca="false">+IF(#REF!="","",#REF!)</f>
        <v>#VALUE!</v>
      </c>
      <c r="AB47" s="53"/>
      <c r="AC47" s="54" t="e">
        <f aca="false">IF(H47&lt;$D$79,"Vétéran 3",IF(H47&lt;$D$80,"Vétéran 2",IF(H47&lt;$D$81,"Vétéran 1",IF(H47&lt;$D$82,"Senior",IF(H47&lt;$D$83,"Junior",IF(H47&lt;$D$84,"Cadet",IF(H47&lt;$D$85,"Minime",IF(H47&lt;$D$86,"Benjamin","Poussin"))))))))</f>
        <v>#VALUE!</v>
      </c>
      <c r="AD47" s="55"/>
      <c r="AE47" s="54" t="e">
        <f aca="false">IF(H47&lt;XXX1!$L$41,"Vétéran 3",IF(H47&lt;XXX1!$L$42,"Vétéran 2",IF(H47&lt;XXX1!$L$43,"Vétéran 1",IF(H47&lt;XXX1!$L$44,"Senior",IF(H47&lt;XXX1!$L$45,"Junior",IF(H47&lt;XXX1!$L$46,"Cadet",IF(H47&lt;XXX1!$L$47,"Minime",IF(H47&lt;XXX1!$L$48,"Benjamin","Poussin"))))))))</f>
        <v>#VALUE!</v>
      </c>
      <c r="AF47" s="56" t="e">
        <f aca="false">IF(G47="F",1,"")</f>
        <v>#VALUE!</v>
      </c>
    </row>
    <row r="48" customFormat="false" ht="21.75" hidden="true" customHeight="true" outlineLevel="0" collapsed="false">
      <c r="A48" s="46"/>
      <c r="B48" s="48" t="e">
        <f aca="false">+IF(#REF!="","",#REF!)</f>
        <v>#VALUE!</v>
      </c>
      <c r="C48" s="48" t="e">
        <f aca="false">+IF(#REF!="","",#REF!)</f>
        <v>#VALUE!</v>
      </c>
      <c r="D48" s="48" t="e">
        <f aca="false">+IF(#REF!="","",#REF!)</f>
        <v>#VALUE!</v>
      </c>
      <c r="E48" s="48" t="e">
        <f aca="false">+IF(#REF!="","",#REF!)</f>
        <v>#VALUE!</v>
      </c>
      <c r="F48" s="48"/>
      <c r="G48" s="48" t="e">
        <f aca="false">+IF(#REF!="","",#REF!)</f>
        <v>#VALUE!</v>
      </c>
      <c r="H48" s="68" t="e">
        <f aca="false">+IF(#REF!="","",#REF!)</f>
        <v>#VALUE!</v>
      </c>
      <c r="I48" s="57" t="e">
        <f aca="false">+IF(#REF!="","",#REF!)</f>
        <v>#VALUE!</v>
      </c>
      <c r="J48" s="58" t="e">
        <f aca="false">+IF(#REF!="","",#REF!)</f>
        <v>#VALUE!</v>
      </c>
      <c r="K48" s="57" t="e">
        <f aca="false">+IF(#REF!="","",#REF!)</f>
        <v>#VALUE!</v>
      </c>
      <c r="L48" s="58" t="e">
        <f aca="false">+IF(#REF!="","",#REF!)</f>
        <v>#VALUE!</v>
      </c>
      <c r="M48" s="57" t="e">
        <f aca="false">+IF(#REF!="","",#REF!)</f>
        <v>#VALUE!</v>
      </c>
      <c r="N48" s="58" t="e">
        <f aca="false">+IF(#REF!="","",#REF!)</f>
        <v>#VALUE!</v>
      </c>
      <c r="O48" s="57" t="e">
        <f aca="false">+IF(#REF!="","",#REF!)</f>
        <v>#VALUE!</v>
      </c>
      <c r="P48" s="58" t="e">
        <f aca="false">+IF(#REF!="","",#REF!)</f>
        <v>#VALUE!</v>
      </c>
      <c r="Q48" s="57" t="e">
        <f aca="false">+IF(#REF!="","",#REF!)</f>
        <v>#VALUE!</v>
      </c>
      <c r="R48" s="58" t="e">
        <f aca="false">+IF(#REF!="","",#REF!)</f>
        <v>#VALUE!</v>
      </c>
      <c r="S48" s="52" t="e">
        <f aca="false">+IF(#REF!="","",#REF!)</f>
        <v>#VALUE!</v>
      </c>
      <c r="T48" s="52" t="e">
        <f aca="false">+IF(#REF!="","",#REF!)</f>
        <v>#VALUE!</v>
      </c>
      <c r="U48" s="52" t="e">
        <f aca="false">+IF(#REF!="","",#REF!)</f>
        <v>#VALUE!</v>
      </c>
      <c r="V48" s="52" t="e">
        <f aca="false">+IF(#REF!="","",#REF!)</f>
        <v>#VALUE!</v>
      </c>
      <c r="W48" s="52" t="e">
        <f aca="false">+IF(#REF!="","",#REF!)</f>
        <v>#VALUE!</v>
      </c>
      <c r="X48" s="52" t="e">
        <f aca="false">+IF(#REF!="","",#REF!)</f>
        <v>#VALUE!</v>
      </c>
      <c r="Y48" s="52" t="e">
        <f aca="false">+IF(#REF!="","",#REF!)</f>
        <v>#VALUE!</v>
      </c>
      <c r="Z48" s="52" t="e">
        <f aca="false">+IF(#REF!="","",#REF!)</f>
        <v>#VALUE!</v>
      </c>
      <c r="AA48" s="52" t="e">
        <f aca="false">+IF(#REF!="","",#REF!)</f>
        <v>#VALUE!</v>
      </c>
      <c r="AB48" s="53"/>
      <c r="AC48" s="54" t="e">
        <f aca="false">IF(H48&lt;$D$79,"Vétéran 3",IF(H48&lt;$D$80,"Vétéran 2",IF(H48&lt;$D$81,"Vétéran 1",IF(H48&lt;$D$82,"Senior",IF(H48&lt;$D$83,"Junior",IF(H48&lt;$D$84,"Cadet",IF(H48&lt;$D$85,"Minime",IF(H48&lt;$D$86,"Benjamin","Poussin"))))))))</f>
        <v>#VALUE!</v>
      </c>
      <c r="AD48" s="55"/>
      <c r="AE48" s="54" t="e">
        <f aca="false">IF(H48&lt;XXX1!$L$41,"Vétéran 3",IF(H48&lt;XXX1!$L$42,"Vétéran 2",IF(H48&lt;XXX1!$L$43,"Vétéran 1",IF(H48&lt;XXX1!$L$44,"Senior",IF(H48&lt;XXX1!$L$45,"Junior",IF(H48&lt;XXX1!$L$46,"Cadet",IF(H48&lt;XXX1!$L$47,"Minime",IF(H48&lt;XXX1!$L$48,"Benjamin","Poussin"))))))))</f>
        <v>#VALUE!</v>
      </c>
      <c r="AF48" s="56" t="e">
        <f aca="false">IF(G48="F",1,"")</f>
        <v>#VALUE!</v>
      </c>
    </row>
    <row r="49" customFormat="false" ht="21.75" hidden="true" customHeight="true" outlineLevel="0" collapsed="false">
      <c r="A49" s="46"/>
      <c r="B49" s="48" t="e">
        <f aca="false">+IF(#REF!="","",#REF!)</f>
        <v>#VALUE!</v>
      </c>
      <c r="C49" s="48" t="e">
        <f aca="false">+IF(#REF!="","",#REF!)</f>
        <v>#VALUE!</v>
      </c>
      <c r="D49" s="48" t="e">
        <f aca="false">+IF(#REF!="","",#REF!)</f>
        <v>#VALUE!</v>
      </c>
      <c r="E49" s="48" t="e">
        <f aca="false">+IF(#REF!="","",#REF!)</f>
        <v>#VALUE!</v>
      </c>
      <c r="F49" s="48"/>
      <c r="G49" s="48" t="e">
        <f aca="false">+IF(#REF!="","",#REF!)</f>
        <v>#VALUE!</v>
      </c>
      <c r="H49" s="68" t="e">
        <f aca="false">+IF(#REF!="","",#REF!)</f>
        <v>#VALUE!</v>
      </c>
      <c r="I49" s="57" t="e">
        <f aca="false">+IF(#REF!="","",#REF!)</f>
        <v>#VALUE!</v>
      </c>
      <c r="J49" s="58" t="e">
        <f aca="false">+IF(#REF!="","",#REF!)</f>
        <v>#VALUE!</v>
      </c>
      <c r="K49" s="57" t="e">
        <f aca="false">+IF(#REF!="","",#REF!)</f>
        <v>#VALUE!</v>
      </c>
      <c r="L49" s="58" t="e">
        <f aca="false">+IF(#REF!="","",#REF!)</f>
        <v>#VALUE!</v>
      </c>
      <c r="M49" s="57" t="e">
        <f aca="false">+IF(#REF!="","",#REF!)</f>
        <v>#VALUE!</v>
      </c>
      <c r="N49" s="58" t="e">
        <f aca="false">+IF(#REF!="","",#REF!)</f>
        <v>#VALUE!</v>
      </c>
      <c r="O49" s="57" t="e">
        <f aca="false">+IF(#REF!="","",#REF!)</f>
        <v>#VALUE!</v>
      </c>
      <c r="P49" s="58" t="e">
        <f aca="false">+IF(#REF!="","",#REF!)</f>
        <v>#VALUE!</v>
      </c>
      <c r="Q49" s="57" t="e">
        <f aca="false">+IF(#REF!="","",#REF!)</f>
        <v>#VALUE!</v>
      </c>
      <c r="R49" s="58" t="e">
        <f aca="false">+IF(#REF!="","",#REF!)</f>
        <v>#VALUE!</v>
      </c>
      <c r="S49" s="52" t="e">
        <f aca="false">+IF(#REF!="","",#REF!)</f>
        <v>#VALUE!</v>
      </c>
      <c r="T49" s="52" t="e">
        <f aca="false">+IF(#REF!="","",#REF!)</f>
        <v>#VALUE!</v>
      </c>
      <c r="U49" s="52" t="e">
        <f aca="false">+IF(#REF!="","",#REF!)</f>
        <v>#VALUE!</v>
      </c>
      <c r="V49" s="52" t="e">
        <f aca="false">+IF(#REF!="","",#REF!)</f>
        <v>#VALUE!</v>
      </c>
      <c r="W49" s="52" t="e">
        <f aca="false">+IF(#REF!="","",#REF!)</f>
        <v>#VALUE!</v>
      </c>
      <c r="X49" s="52" t="e">
        <f aca="false">+IF(#REF!="","",#REF!)</f>
        <v>#VALUE!</v>
      </c>
      <c r="Y49" s="52" t="e">
        <f aca="false">+IF(#REF!="","",#REF!)</f>
        <v>#VALUE!</v>
      </c>
      <c r="Z49" s="52" t="e">
        <f aca="false">+IF(#REF!="","",#REF!)</f>
        <v>#VALUE!</v>
      </c>
      <c r="AA49" s="52" t="e">
        <f aca="false">+IF(#REF!="","",#REF!)</f>
        <v>#VALUE!</v>
      </c>
      <c r="AB49" s="53"/>
      <c r="AC49" s="54" t="e">
        <f aca="false">IF(H49&lt;$D$79,"Vétéran 3",IF(H49&lt;$D$80,"Vétéran 2",IF(H49&lt;$D$81,"Vétéran 1",IF(H49&lt;$D$82,"Senior",IF(H49&lt;$D$83,"Junior",IF(H49&lt;$D$84,"Cadet",IF(H49&lt;$D$85,"Minime",IF(H49&lt;$D$86,"Benjamin","Poussin"))))))))</f>
        <v>#VALUE!</v>
      </c>
      <c r="AD49" s="55"/>
      <c r="AE49" s="54" t="e">
        <f aca="false">IF(H49&lt;XXX1!$L$41,"Vétéran 3",IF(H49&lt;XXX1!$L$42,"Vétéran 2",IF(H49&lt;XXX1!$L$43,"Vétéran 1",IF(H49&lt;XXX1!$L$44,"Senior",IF(H49&lt;XXX1!$L$45,"Junior",IF(H49&lt;XXX1!$L$46,"Cadet",IF(H49&lt;XXX1!$L$47,"Minime",IF(H49&lt;XXX1!$L$48,"Benjamin","Poussin"))))))))</f>
        <v>#VALUE!</v>
      </c>
      <c r="AF49" s="56" t="e">
        <f aca="false">IF(G49="F",1,"")</f>
        <v>#VALUE!</v>
      </c>
    </row>
    <row r="50" customFormat="false" ht="21.75" hidden="true" customHeight="true" outlineLevel="0" collapsed="false">
      <c r="A50" s="46"/>
      <c r="B50" s="48" t="e">
        <f aca="false">+IF(#REF!="","",#REF!)</f>
        <v>#VALUE!</v>
      </c>
      <c r="C50" s="48" t="e">
        <f aca="false">+IF(#REF!="","",#REF!)</f>
        <v>#VALUE!</v>
      </c>
      <c r="D50" s="48" t="e">
        <f aca="false">+IF(#REF!="","",#REF!)</f>
        <v>#VALUE!</v>
      </c>
      <c r="E50" s="48" t="e">
        <f aca="false">+IF(#REF!="","",#REF!)</f>
        <v>#VALUE!</v>
      </c>
      <c r="F50" s="48"/>
      <c r="G50" s="48" t="e">
        <f aca="false">+IF(#REF!="","",#REF!)</f>
        <v>#VALUE!</v>
      </c>
      <c r="H50" s="68" t="e">
        <f aca="false">+IF(#REF!="","",#REF!)</f>
        <v>#VALUE!</v>
      </c>
      <c r="I50" s="57" t="e">
        <f aca="false">+IF(#REF!="","",#REF!)</f>
        <v>#VALUE!</v>
      </c>
      <c r="J50" s="58" t="e">
        <f aca="false">+IF(#REF!="","",#REF!)</f>
        <v>#VALUE!</v>
      </c>
      <c r="K50" s="57" t="e">
        <f aca="false">+IF(#REF!="","",#REF!)</f>
        <v>#VALUE!</v>
      </c>
      <c r="L50" s="58" t="e">
        <f aca="false">+IF(#REF!="","",#REF!)</f>
        <v>#VALUE!</v>
      </c>
      <c r="M50" s="57" t="e">
        <f aca="false">+IF(#REF!="","",#REF!)</f>
        <v>#VALUE!</v>
      </c>
      <c r="N50" s="58" t="e">
        <f aca="false">+IF(#REF!="","",#REF!)</f>
        <v>#VALUE!</v>
      </c>
      <c r="O50" s="57" t="e">
        <f aca="false">+IF(#REF!="","",#REF!)</f>
        <v>#VALUE!</v>
      </c>
      <c r="P50" s="58" t="e">
        <f aca="false">+IF(#REF!="","",#REF!)</f>
        <v>#VALUE!</v>
      </c>
      <c r="Q50" s="57" t="e">
        <f aca="false">+IF(#REF!="","",#REF!)</f>
        <v>#VALUE!</v>
      </c>
      <c r="R50" s="58" t="e">
        <f aca="false">+IF(#REF!="","",#REF!)</f>
        <v>#VALUE!</v>
      </c>
      <c r="S50" s="52" t="e">
        <f aca="false">+IF(#REF!="","",#REF!)</f>
        <v>#VALUE!</v>
      </c>
      <c r="T50" s="52" t="e">
        <f aca="false">+IF(#REF!="","",#REF!)</f>
        <v>#VALUE!</v>
      </c>
      <c r="U50" s="52" t="e">
        <f aca="false">+IF(#REF!="","",#REF!)</f>
        <v>#VALUE!</v>
      </c>
      <c r="V50" s="52" t="e">
        <f aca="false">+IF(#REF!="","",#REF!)</f>
        <v>#VALUE!</v>
      </c>
      <c r="W50" s="52" t="e">
        <f aca="false">+IF(#REF!="","",#REF!)</f>
        <v>#VALUE!</v>
      </c>
      <c r="X50" s="52" t="e">
        <f aca="false">+IF(#REF!="","",#REF!)</f>
        <v>#VALUE!</v>
      </c>
      <c r="Y50" s="52" t="e">
        <f aca="false">+IF(#REF!="","",#REF!)</f>
        <v>#VALUE!</v>
      </c>
      <c r="Z50" s="52" t="e">
        <f aca="false">+IF(#REF!="","",#REF!)</f>
        <v>#VALUE!</v>
      </c>
      <c r="AA50" s="52" t="e">
        <f aca="false">+IF(#REF!="","",#REF!)</f>
        <v>#VALUE!</v>
      </c>
      <c r="AB50" s="53"/>
      <c r="AC50" s="54" t="e">
        <f aca="false">IF(H50&lt;$D$79,"Vétéran 3",IF(H50&lt;$D$80,"Vétéran 2",IF(H50&lt;$D$81,"Vétéran 1",IF(H50&lt;$D$82,"Senior",IF(H50&lt;$D$83,"Junior",IF(H50&lt;$D$84,"Cadet",IF(H50&lt;$D$85,"Minime",IF(H50&lt;$D$86,"Benjamin","Poussin"))))))))</f>
        <v>#VALUE!</v>
      </c>
      <c r="AD50" s="55"/>
      <c r="AE50" s="54" t="e">
        <f aca="false">IF(H50&lt;XXX1!$L$41,"Vétéran 3",IF(H50&lt;XXX1!$L$42,"Vétéran 2",IF(H50&lt;XXX1!$L$43,"Vétéran 1",IF(H50&lt;XXX1!$L$44,"Senior",IF(H50&lt;XXX1!$L$45,"Junior",IF(H50&lt;XXX1!$L$46,"Cadet",IF(H50&lt;XXX1!$L$47,"Minime",IF(H50&lt;XXX1!$L$48,"Benjamin","Poussin"))))))))</f>
        <v>#VALUE!</v>
      </c>
      <c r="AF50" s="56" t="e">
        <f aca="false">IF(G50="F",1,"")</f>
        <v>#VALUE!</v>
      </c>
    </row>
    <row r="51" customFormat="false" ht="21.75" hidden="true" customHeight="true" outlineLevel="0" collapsed="false">
      <c r="A51" s="46"/>
      <c r="B51" s="48" t="e">
        <f aca="false">+IF(#REF!="","",#REF!)</f>
        <v>#VALUE!</v>
      </c>
      <c r="C51" s="48" t="e">
        <f aca="false">+IF(#REF!="","",#REF!)</f>
        <v>#VALUE!</v>
      </c>
      <c r="D51" s="48" t="e">
        <f aca="false">+IF(#REF!="","",#REF!)</f>
        <v>#VALUE!</v>
      </c>
      <c r="E51" s="48" t="e">
        <f aca="false">+IF(#REF!="","",#REF!)</f>
        <v>#VALUE!</v>
      </c>
      <c r="F51" s="48"/>
      <c r="G51" s="48" t="e">
        <f aca="false">+IF(#REF!="","",#REF!)</f>
        <v>#VALUE!</v>
      </c>
      <c r="H51" s="68" t="e">
        <f aca="false">+IF(#REF!="","",#REF!)</f>
        <v>#VALUE!</v>
      </c>
      <c r="I51" s="57" t="e">
        <f aca="false">+IF(#REF!="","",#REF!)</f>
        <v>#VALUE!</v>
      </c>
      <c r="J51" s="58" t="e">
        <f aca="false">+IF(#REF!="","",#REF!)</f>
        <v>#VALUE!</v>
      </c>
      <c r="K51" s="57" t="e">
        <f aca="false">+IF(#REF!="","",#REF!)</f>
        <v>#VALUE!</v>
      </c>
      <c r="L51" s="58" t="e">
        <f aca="false">+IF(#REF!="","",#REF!)</f>
        <v>#VALUE!</v>
      </c>
      <c r="M51" s="57" t="e">
        <f aca="false">+IF(#REF!="","",#REF!)</f>
        <v>#VALUE!</v>
      </c>
      <c r="N51" s="58" t="e">
        <f aca="false">+IF(#REF!="","",#REF!)</f>
        <v>#VALUE!</v>
      </c>
      <c r="O51" s="57" t="e">
        <f aca="false">+IF(#REF!="","",#REF!)</f>
        <v>#VALUE!</v>
      </c>
      <c r="P51" s="58" t="e">
        <f aca="false">+IF(#REF!="","",#REF!)</f>
        <v>#VALUE!</v>
      </c>
      <c r="Q51" s="57" t="e">
        <f aca="false">+IF(#REF!="","",#REF!)</f>
        <v>#VALUE!</v>
      </c>
      <c r="R51" s="58" t="e">
        <f aca="false">+IF(#REF!="","",#REF!)</f>
        <v>#VALUE!</v>
      </c>
      <c r="S51" s="52" t="e">
        <f aca="false">+IF(#REF!="","",#REF!)</f>
        <v>#VALUE!</v>
      </c>
      <c r="T51" s="52" t="e">
        <f aca="false">+IF(#REF!="","",#REF!)</f>
        <v>#VALUE!</v>
      </c>
      <c r="U51" s="52" t="e">
        <f aca="false">+IF(#REF!="","",#REF!)</f>
        <v>#VALUE!</v>
      </c>
      <c r="V51" s="52" t="e">
        <f aca="false">+IF(#REF!="","",#REF!)</f>
        <v>#VALUE!</v>
      </c>
      <c r="W51" s="52" t="e">
        <f aca="false">+IF(#REF!="","",#REF!)</f>
        <v>#VALUE!</v>
      </c>
      <c r="X51" s="52" t="e">
        <f aca="false">+IF(#REF!="","",#REF!)</f>
        <v>#VALUE!</v>
      </c>
      <c r="Y51" s="52" t="e">
        <f aca="false">+IF(#REF!="","",#REF!)</f>
        <v>#VALUE!</v>
      </c>
      <c r="Z51" s="52" t="e">
        <f aca="false">+IF(#REF!="","",#REF!)</f>
        <v>#VALUE!</v>
      </c>
      <c r="AA51" s="52" t="e">
        <f aca="false">+IF(#REF!="","",#REF!)</f>
        <v>#VALUE!</v>
      </c>
      <c r="AB51" s="53"/>
      <c r="AC51" s="54" t="e">
        <f aca="false">IF(H51&lt;$D$79,"Vétéran 3",IF(H51&lt;$D$80,"Vétéran 2",IF(H51&lt;$D$81,"Vétéran 1",IF(H51&lt;$D$82,"Senior",IF(H51&lt;$D$83,"Junior",IF(H51&lt;$D$84,"Cadet",IF(H51&lt;$D$85,"Minime",IF(H51&lt;$D$86,"Benjamin","Poussin"))))))))</f>
        <v>#VALUE!</v>
      </c>
      <c r="AD51" s="55"/>
      <c r="AE51" s="54" t="e">
        <f aca="false">IF(H51&lt;XXX1!$L$41,"Vétéran 3",IF(H51&lt;XXX1!$L$42,"Vétéran 2",IF(H51&lt;XXX1!$L$43,"Vétéran 1",IF(H51&lt;XXX1!$L$44,"Senior",IF(H51&lt;XXX1!$L$45,"Junior",IF(H51&lt;XXX1!$L$46,"Cadet",IF(H51&lt;XXX1!$L$47,"Minime",IF(H51&lt;XXX1!$L$48,"Benjamin","Poussin"))))))))</f>
        <v>#VALUE!</v>
      </c>
      <c r="AF51" s="56" t="e">
        <f aca="false">IF(G51="F",1,"")</f>
        <v>#VALUE!</v>
      </c>
    </row>
    <row r="52" customFormat="false" ht="21.75" hidden="true" customHeight="true" outlineLevel="0" collapsed="false">
      <c r="A52" s="46"/>
      <c r="B52" s="48" t="e">
        <f aca="false">+IF(#REF!="","",#REF!)</f>
        <v>#VALUE!</v>
      </c>
      <c r="C52" s="48" t="e">
        <f aca="false">+IF(#REF!="","",#REF!)</f>
        <v>#VALUE!</v>
      </c>
      <c r="D52" s="48" t="e">
        <f aca="false">+IF(#REF!="","",#REF!)</f>
        <v>#VALUE!</v>
      </c>
      <c r="E52" s="48" t="e">
        <f aca="false">+IF(#REF!="","",#REF!)</f>
        <v>#VALUE!</v>
      </c>
      <c r="F52" s="48"/>
      <c r="G52" s="48" t="e">
        <f aca="false">+IF(#REF!="","",#REF!)</f>
        <v>#VALUE!</v>
      </c>
      <c r="H52" s="68" t="e">
        <f aca="false">+IF(#REF!="","",#REF!)</f>
        <v>#VALUE!</v>
      </c>
      <c r="I52" s="57" t="e">
        <f aca="false">+IF(#REF!="","",#REF!)</f>
        <v>#VALUE!</v>
      </c>
      <c r="J52" s="58" t="e">
        <f aca="false">+IF(#REF!="","",#REF!)</f>
        <v>#VALUE!</v>
      </c>
      <c r="K52" s="57" t="e">
        <f aca="false">+IF(#REF!="","",#REF!)</f>
        <v>#VALUE!</v>
      </c>
      <c r="L52" s="58" t="e">
        <f aca="false">+IF(#REF!="","",#REF!)</f>
        <v>#VALUE!</v>
      </c>
      <c r="M52" s="57" t="e">
        <f aca="false">+IF(#REF!="","",#REF!)</f>
        <v>#VALUE!</v>
      </c>
      <c r="N52" s="58" t="e">
        <f aca="false">+IF(#REF!="","",#REF!)</f>
        <v>#VALUE!</v>
      </c>
      <c r="O52" s="57" t="e">
        <f aca="false">+IF(#REF!="","",#REF!)</f>
        <v>#VALUE!</v>
      </c>
      <c r="P52" s="58" t="e">
        <f aca="false">+IF(#REF!="","",#REF!)</f>
        <v>#VALUE!</v>
      </c>
      <c r="Q52" s="57" t="e">
        <f aca="false">+IF(#REF!="","",#REF!)</f>
        <v>#VALUE!</v>
      </c>
      <c r="R52" s="58" t="e">
        <f aca="false">+IF(#REF!="","",#REF!)</f>
        <v>#VALUE!</v>
      </c>
      <c r="S52" s="52" t="e">
        <f aca="false">+IF(#REF!="","",#REF!)</f>
        <v>#VALUE!</v>
      </c>
      <c r="T52" s="52" t="e">
        <f aca="false">+IF(#REF!="","",#REF!)</f>
        <v>#VALUE!</v>
      </c>
      <c r="U52" s="52" t="e">
        <f aca="false">+IF(#REF!="","",#REF!)</f>
        <v>#VALUE!</v>
      </c>
      <c r="V52" s="52" t="e">
        <f aca="false">+IF(#REF!="","",#REF!)</f>
        <v>#VALUE!</v>
      </c>
      <c r="W52" s="52" t="e">
        <f aca="false">+IF(#REF!="","",#REF!)</f>
        <v>#VALUE!</v>
      </c>
      <c r="X52" s="52" t="e">
        <f aca="false">+IF(#REF!="","",#REF!)</f>
        <v>#VALUE!</v>
      </c>
      <c r="Y52" s="52" t="e">
        <f aca="false">+IF(#REF!="","",#REF!)</f>
        <v>#VALUE!</v>
      </c>
      <c r="Z52" s="52" t="e">
        <f aca="false">+IF(#REF!="","",#REF!)</f>
        <v>#VALUE!</v>
      </c>
      <c r="AA52" s="52" t="e">
        <f aca="false">+IF(#REF!="","",#REF!)</f>
        <v>#VALUE!</v>
      </c>
      <c r="AB52" s="53"/>
      <c r="AC52" s="54" t="e">
        <f aca="false">IF(H52&lt;$D$79,"Vétéran 3",IF(H52&lt;$D$80,"Vétéran 2",IF(H52&lt;$D$81,"Vétéran 1",IF(H52&lt;$D$82,"Senior",IF(H52&lt;$D$83,"Junior",IF(H52&lt;$D$84,"Cadet",IF(H52&lt;$D$85,"Minime",IF(H52&lt;$D$86,"Benjamin","Poussin"))))))))</f>
        <v>#VALUE!</v>
      </c>
      <c r="AD52" s="55"/>
      <c r="AE52" s="54" t="e">
        <f aca="false">IF(H52&lt;XXX1!$L$41,"Vétéran 3",IF(H52&lt;XXX1!$L$42,"Vétéran 2",IF(H52&lt;XXX1!$L$43,"Vétéran 1",IF(H52&lt;XXX1!$L$44,"Senior",IF(H52&lt;XXX1!$L$45,"Junior",IF(H52&lt;XXX1!$L$46,"Cadet",IF(H52&lt;XXX1!$L$47,"Minime",IF(H52&lt;XXX1!$L$48,"Benjamin","Poussin"))))))))</f>
        <v>#VALUE!</v>
      </c>
      <c r="AF52" s="56" t="e">
        <f aca="false">IF(G52="F",1,"")</f>
        <v>#VALUE!</v>
      </c>
    </row>
    <row r="53" customFormat="false" ht="21.75" hidden="true" customHeight="true" outlineLevel="0" collapsed="false">
      <c r="A53" s="46"/>
      <c r="B53" s="48" t="e">
        <f aca="false">+IF(#REF!="","",#REF!)</f>
        <v>#VALUE!</v>
      </c>
      <c r="C53" s="48" t="e">
        <f aca="false">+IF(#REF!="","",#REF!)</f>
        <v>#VALUE!</v>
      </c>
      <c r="D53" s="48" t="e">
        <f aca="false">+IF(#REF!="","",#REF!)</f>
        <v>#VALUE!</v>
      </c>
      <c r="E53" s="48" t="e">
        <f aca="false">+IF(#REF!="","",#REF!)</f>
        <v>#VALUE!</v>
      </c>
      <c r="F53" s="48"/>
      <c r="G53" s="48" t="e">
        <f aca="false">+IF(#REF!="","",#REF!)</f>
        <v>#VALUE!</v>
      </c>
      <c r="H53" s="68" t="e">
        <f aca="false">+IF(#REF!="","",#REF!)</f>
        <v>#VALUE!</v>
      </c>
      <c r="I53" s="57" t="e">
        <f aca="false">+IF(#REF!="","",#REF!)</f>
        <v>#VALUE!</v>
      </c>
      <c r="J53" s="58" t="e">
        <f aca="false">+IF(#REF!="","",#REF!)</f>
        <v>#VALUE!</v>
      </c>
      <c r="K53" s="57" t="e">
        <f aca="false">+IF(#REF!="","",#REF!)</f>
        <v>#VALUE!</v>
      </c>
      <c r="L53" s="58" t="e">
        <f aca="false">+IF(#REF!="","",#REF!)</f>
        <v>#VALUE!</v>
      </c>
      <c r="M53" s="57" t="e">
        <f aca="false">+IF(#REF!="","",#REF!)</f>
        <v>#VALUE!</v>
      </c>
      <c r="N53" s="58" t="e">
        <f aca="false">+IF(#REF!="","",#REF!)</f>
        <v>#VALUE!</v>
      </c>
      <c r="O53" s="57" t="e">
        <f aca="false">+IF(#REF!="","",#REF!)</f>
        <v>#VALUE!</v>
      </c>
      <c r="P53" s="58" t="e">
        <f aca="false">+IF(#REF!="","",#REF!)</f>
        <v>#VALUE!</v>
      </c>
      <c r="Q53" s="57" t="e">
        <f aca="false">+IF(#REF!="","",#REF!)</f>
        <v>#VALUE!</v>
      </c>
      <c r="R53" s="58" t="e">
        <f aca="false">+IF(#REF!="","",#REF!)</f>
        <v>#VALUE!</v>
      </c>
      <c r="S53" s="52" t="e">
        <f aca="false">+IF(#REF!="","",#REF!)</f>
        <v>#VALUE!</v>
      </c>
      <c r="T53" s="52" t="e">
        <f aca="false">+IF(#REF!="","",#REF!)</f>
        <v>#VALUE!</v>
      </c>
      <c r="U53" s="52" t="e">
        <f aca="false">+IF(#REF!="","",#REF!)</f>
        <v>#VALUE!</v>
      </c>
      <c r="V53" s="52" t="e">
        <f aca="false">+IF(#REF!="","",#REF!)</f>
        <v>#VALUE!</v>
      </c>
      <c r="W53" s="52" t="e">
        <f aca="false">+IF(#REF!="","",#REF!)</f>
        <v>#VALUE!</v>
      </c>
      <c r="X53" s="52" t="e">
        <f aca="false">+IF(#REF!="","",#REF!)</f>
        <v>#VALUE!</v>
      </c>
      <c r="Y53" s="52" t="e">
        <f aca="false">+IF(#REF!="","",#REF!)</f>
        <v>#VALUE!</v>
      </c>
      <c r="Z53" s="52" t="e">
        <f aca="false">+IF(#REF!="","",#REF!)</f>
        <v>#VALUE!</v>
      </c>
      <c r="AA53" s="52" t="e">
        <f aca="false">+IF(#REF!="","",#REF!)</f>
        <v>#VALUE!</v>
      </c>
      <c r="AB53" s="53"/>
      <c r="AC53" s="54" t="e">
        <f aca="false">IF(H53&lt;$D$79,"Vétéran 3",IF(H53&lt;$D$80,"Vétéran 2",IF(H53&lt;$D$81,"Vétéran 1",IF(H53&lt;$D$82,"Senior",IF(H53&lt;$D$83,"Junior",IF(H53&lt;$D$84,"Cadet",IF(H53&lt;$D$85,"Minime",IF(H53&lt;$D$86,"Benjamin","Poussin"))))))))</f>
        <v>#VALUE!</v>
      </c>
      <c r="AD53" s="55"/>
      <c r="AE53" s="54" t="e">
        <f aca="false">IF(H53&lt;XXX1!$L$41,"Vétéran 3",IF(H53&lt;XXX1!$L$42,"Vétéran 2",IF(H53&lt;XXX1!$L$43,"Vétéran 1",IF(H53&lt;XXX1!$L$44,"Senior",IF(H53&lt;XXX1!$L$45,"Junior",IF(H53&lt;XXX1!$L$46,"Cadet",IF(H53&lt;XXX1!$L$47,"Minime",IF(H53&lt;XXX1!$L$48,"Benjamin","Poussin"))))))))</f>
        <v>#VALUE!</v>
      </c>
      <c r="AF53" s="56" t="e">
        <f aca="false">IF(G53="F",1,"")</f>
        <v>#VALUE!</v>
      </c>
    </row>
    <row r="54" customFormat="false" ht="21.75" hidden="true" customHeight="true" outlineLevel="0" collapsed="false">
      <c r="A54" s="46"/>
      <c r="B54" s="48" t="e">
        <f aca="false">+IF(#REF!="","",#REF!)</f>
        <v>#VALUE!</v>
      </c>
      <c r="C54" s="48" t="e">
        <f aca="false">+IF(#REF!="","",#REF!)</f>
        <v>#VALUE!</v>
      </c>
      <c r="D54" s="48" t="e">
        <f aca="false">+IF(#REF!="","",#REF!)</f>
        <v>#VALUE!</v>
      </c>
      <c r="E54" s="48" t="e">
        <f aca="false">+IF(#REF!="","",#REF!)</f>
        <v>#VALUE!</v>
      </c>
      <c r="F54" s="48"/>
      <c r="G54" s="48" t="e">
        <f aca="false">+IF(#REF!="","",#REF!)</f>
        <v>#VALUE!</v>
      </c>
      <c r="H54" s="68" t="e">
        <f aca="false">+IF(#REF!="","",#REF!)</f>
        <v>#VALUE!</v>
      </c>
      <c r="I54" s="57" t="e">
        <f aca="false">+IF(#REF!="","",#REF!)</f>
        <v>#VALUE!</v>
      </c>
      <c r="J54" s="58" t="e">
        <f aca="false">+IF(#REF!="","",#REF!)</f>
        <v>#VALUE!</v>
      </c>
      <c r="K54" s="57" t="e">
        <f aca="false">+IF(#REF!="","",#REF!)</f>
        <v>#VALUE!</v>
      </c>
      <c r="L54" s="58" t="e">
        <f aca="false">+IF(#REF!="","",#REF!)</f>
        <v>#VALUE!</v>
      </c>
      <c r="M54" s="57" t="e">
        <f aca="false">+IF(#REF!="","",#REF!)</f>
        <v>#VALUE!</v>
      </c>
      <c r="N54" s="58" t="e">
        <f aca="false">+IF(#REF!="","",#REF!)</f>
        <v>#VALUE!</v>
      </c>
      <c r="O54" s="57" t="e">
        <f aca="false">+IF(#REF!="","",#REF!)</f>
        <v>#VALUE!</v>
      </c>
      <c r="P54" s="58" t="e">
        <f aca="false">+IF(#REF!="","",#REF!)</f>
        <v>#VALUE!</v>
      </c>
      <c r="Q54" s="57" t="e">
        <f aca="false">+IF(#REF!="","",#REF!)</f>
        <v>#VALUE!</v>
      </c>
      <c r="R54" s="58" t="e">
        <f aca="false">+IF(#REF!="","",#REF!)</f>
        <v>#VALUE!</v>
      </c>
      <c r="S54" s="52" t="e">
        <f aca="false">+IF(#REF!="","",#REF!)</f>
        <v>#VALUE!</v>
      </c>
      <c r="T54" s="52" t="e">
        <f aca="false">+IF(#REF!="","",#REF!)</f>
        <v>#VALUE!</v>
      </c>
      <c r="U54" s="52" t="e">
        <f aca="false">+IF(#REF!="","",#REF!)</f>
        <v>#VALUE!</v>
      </c>
      <c r="V54" s="52" t="e">
        <f aca="false">+IF(#REF!="","",#REF!)</f>
        <v>#VALUE!</v>
      </c>
      <c r="W54" s="52" t="e">
        <f aca="false">+IF(#REF!="","",#REF!)</f>
        <v>#VALUE!</v>
      </c>
      <c r="X54" s="52" t="e">
        <f aca="false">+IF(#REF!="","",#REF!)</f>
        <v>#VALUE!</v>
      </c>
      <c r="Y54" s="52" t="e">
        <f aca="false">+IF(#REF!="","",#REF!)</f>
        <v>#VALUE!</v>
      </c>
      <c r="Z54" s="52" t="e">
        <f aca="false">+IF(#REF!="","",#REF!)</f>
        <v>#VALUE!</v>
      </c>
      <c r="AA54" s="52" t="e">
        <f aca="false">+IF(#REF!="","",#REF!)</f>
        <v>#VALUE!</v>
      </c>
      <c r="AB54" s="53"/>
      <c r="AC54" s="54" t="e">
        <f aca="false">IF(H54&lt;$D$79,"Vétéran 3",IF(H54&lt;$D$80,"Vétéran 2",IF(H54&lt;$D$81,"Vétéran 1",IF(H54&lt;$D$82,"Senior",IF(H54&lt;$D$83,"Junior",IF(H54&lt;$D$84,"Cadet",IF(H54&lt;$D$85,"Minime",IF(H54&lt;$D$86,"Benjamin","Poussin"))))))))</f>
        <v>#VALUE!</v>
      </c>
      <c r="AD54" s="55"/>
      <c r="AE54" s="54" t="e">
        <f aca="false">IF(H54&lt;XXX1!$L$41,"Vétéran 3",IF(H54&lt;XXX1!$L$42,"Vétéran 2",IF(H54&lt;XXX1!$L$43,"Vétéran 1",IF(H54&lt;XXX1!$L$44,"Senior",IF(H54&lt;XXX1!$L$45,"Junior",IF(H54&lt;XXX1!$L$46,"Cadet",IF(H54&lt;XXX1!$L$47,"Minime",IF(H54&lt;XXX1!$L$48,"Benjamin","Poussin"))))))))</f>
        <v>#VALUE!</v>
      </c>
      <c r="AF54" s="56" t="e">
        <f aca="false">IF(G54="F",1,"")</f>
        <v>#VALUE!</v>
      </c>
    </row>
    <row r="55" customFormat="false" ht="21.75" hidden="true" customHeight="true" outlineLevel="0" collapsed="false">
      <c r="A55" s="46"/>
      <c r="B55" s="48" t="e">
        <f aca="false">+IF(#REF!="","",#REF!)</f>
        <v>#VALUE!</v>
      </c>
      <c r="C55" s="48" t="e">
        <f aca="false">+IF(#REF!="","",#REF!)</f>
        <v>#VALUE!</v>
      </c>
      <c r="D55" s="48" t="e">
        <f aca="false">+IF(#REF!="","",#REF!)</f>
        <v>#VALUE!</v>
      </c>
      <c r="E55" s="48" t="e">
        <f aca="false">+IF(#REF!="","",#REF!)</f>
        <v>#VALUE!</v>
      </c>
      <c r="F55" s="48"/>
      <c r="G55" s="48" t="e">
        <f aca="false">+IF(#REF!="","",#REF!)</f>
        <v>#VALUE!</v>
      </c>
      <c r="H55" s="68" t="e">
        <f aca="false">+IF(#REF!="","",#REF!)</f>
        <v>#VALUE!</v>
      </c>
      <c r="I55" s="57" t="e">
        <f aca="false">+IF(#REF!="","",#REF!)</f>
        <v>#VALUE!</v>
      </c>
      <c r="J55" s="58" t="e">
        <f aca="false">+IF(#REF!="","",#REF!)</f>
        <v>#VALUE!</v>
      </c>
      <c r="K55" s="57" t="e">
        <f aca="false">+IF(#REF!="","",#REF!)</f>
        <v>#VALUE!</v>
      </c>
      <c r="L55" s="58" t="e">
        <f aca="false">+IF(#REF!="","",#REF!)</f>
        <v>#VALUE!</v>
      </c>
      <c r="M55" s="57" t="e">
        <f aca="false">+IF(#REF!="","",#REF!)</f>
        <v>#VALUE!</v>
      </c>
      <c r="N55" s="58" t="e">
        <f aca="false">+IF(#REF!="","",#REF!)</f>
        <v>#VALUE!</v>
      </c>
      <c r="O55" s="57" t="e">
        <f aca="false">+IF(#REF!="","",#REF!)</f>
        <v>#VALUE!</v>
      </c>
      <c r="P55" s="58" t="e">
        <f aca="false">+IF(#REF!="","",#REF!)</f>
        <v>#VALUE!</v>
      </c>
      <c r="Q55" s="57" t="e">
        <f aca="false">+IF(#REF!="","",#REF!)</f>
        <v>#VALUE!</v>
      </c>
      <c r="R55" s="58" t="e">
        <f aca="false">+IF(#REF!="","",#REF!)</f>
        <v>#VALUE!</v>
      </c>
      <c r="S55" s="52" t="e">
        <f aca="false">+IF(#REF!="","",#REF!)</f>
        <v>#VALUE!</v>
      </c>
      <c r="T55" s="52" t="e">
        <f aca="false">+IF(#REF!="","",#REF!)</f>
        <v>#VALUE!</v>
      </c>
      <c r="U55" s="52" t="e">
        <f aca="false">+IF(#REF!="","",#REF!)</f>
        <v>#VALUE!</v>
      </c>
      <c r="V55" s="52" t="e">
        <f aca="false">+IF(#REF!="","",#REF!)</f>
        <v>#VALUE!</v>
      </c>
      <c r="W55" s="52" t="e">
        <f aca="false">+IF(#REF!="","",#REF!)</f>
        <v>#VALUE!</v>
      </c>
      <c r="X55" s="52" t="e">
        <f aca="false">+IF(#REF!="","",#REF!)</f>
        <v>#VALUE!</v>
      </c>
      <c r="Y55" s="52" t="e">
        <f aca="false">+IF(#REF!="","",#REF!)</f>
        <v>#VALUE!</v>
      </c>
      <c r="Z55" s="52" t="e">
        <f aca="false">+IF(#REF!="","",#REF!)</f>
        <v>#VALUE!</v>
      </c>
      <c r="AA55" s="52" t="e">
        <f aca="false">+IF(#REF!="","",#REF!)</f>
        <v>#VALUE!</v>
      </c>
      <c r="AB55" s="53"/>
      <c r="AC55" s="54" t="e">
        <f aca="false">IF(H55&lt;$D$79,"Vétéran 3",IF(H55&lt;$D$80,"Vétéran 2",IF(H55&lt;$D$81,"Vétéran 1",IF(H55&lt;$D$82,"Senior",IF(H55&lt;$D$83,"Junior",IF(H55&lt;$D$84,"Cadet",IF(H55&lt;$D$85,"Minime",IF(H55&lt;$D$86,"Benjamin","Poussin"))))))))</f>
        <v>#VALUE!</v>
      </c>
      <c r="AD55" s="55"/>
      <c r="AE55" s="54" t="e">
        <f aca="false">IF(H55&lt;XXX1!$L$41,"Vétéran 3",IF(H55&lt;XXX1!$L$42,"Vétéran 2",IF(H55&lt;XXX1!$L$43,"Vétéran 1",IF(H55&lt;XXX1!$L$44,"Senior",IF(H55&lt;XXX1!$L$45,"Junior",IF(H55&lt;XXX1!$L$46,"Cadet",IF(H55&lt;XXX1!$L$47,"Minime",IF(H55&lt;XXX1!$L$48,"Benjamin","Poussin"))))))))</f>
        <v>#VALUE!</v>
      </c>
      <c r="AF55" s="56" t="e">
        <f aca="false">IF(G55="F",1,"")</f>
        <v>#VALUE!</v>
      </c>
    </row>
    <row r="56" customFormat="false" ht="21.75" hidden="true" customHeight="true" outlineLevel="0" collapsed="false">
      <c r="A56" s="46"/>
      <c r="B56" s="48" t="e">
        <f aca="false">+IF(#REF!="","",#REF!)</f>
        <v>#VALUE!</v>
      </c>
      <c r="C56" s="48" t="e">
        <f aca="false">+IF(#REF!="","",#REF!)</f>
        <v>#VALUE!</v>
      </c>
      <c r="D56" s="48" t="e">
        <f aca="false">+IF(#REF!="","",#REF!)</f>
        <v>#VALUE!</v>
      </c>
      <c r="E56" s="48" t="e">
        <f aca="false">+IF(#REF!="","",#REF!)</f>
        <v>#VALUE!</v>
      </c>
      <c r="F56" s="48"/>
      <c r="G56" s="48" t="e">
        <f aca="false">+IF(#REF!="","",#REF!)</f>
        <v>#VALUE!</v>
      </c>
      <c r="H56" s="68" t="e">
        <f aca="false">+IF(#REF!="","",#REF!)</f>
        <v>#VALUE!</v>
      </c>
      <c r="I56" s="57" t="e">
        <f aca="false">+IF(#REF!="","",#REF!)</f>
        <v>#VALUE!</v>
      </c>
      <c r="J56" s="58" t="e">
        <f aca="false">+IF(#REF!="","",#REF!)</f>
        <v>#VALUE!</v>
      </c>
      <c r="K56" s="57" t="e">
        <f aca="false">+IF(#REF!="","",#REF!)</f>
        <v>#VALUE!</v>
      </c>
      <c r="L56" s="58" t="e">
        <f aca="false">+IF(#REF!="","",#REF!)</f>
        <v>#VALUE!</v>
      </c>
      <c r="M56" s="57" t="e">
        <f aca="false">+IF(#REF!="","",#REF!)</f>
        <v>#VALUE!</v>
      </c>
      <c r="N56" s="58" t="e">
        <f aca="false">+IF(#REF!="","",#REF!)</f>
        <v>#VALUE!</v>
      </c>
      <c r="O56" s="57" t="e">
        <f aca="false">+IF(#REF!="","",#REF!)</f>
        <v>#VALUE!</v>
      </c>
      <c r="P56" s="58" t="e">
        <f aca="false">+IF(#REF!="","",#REF!)</f>
        <v>#VALUE!</v>
      </c>
      <c r="Q56" s="57" t="e">
        <f aca="false">+IF(#REF!="","",#REF!)</f>
        <v>#VALUE!</v>
      </c>
      <c r="R56" s="58" t="e">
        <f aca="false">+IF(#REF!="","",#REF!)</f>
        <v>#VALUE!</v>
      </c>
      <c r="S56" s="52" t="e">
        <f aca="false">+IF(#REF!="","",#REF!)</f>
        <v>#VALUE!</v>
      </c>
      <c r="T56" s="52" t="e">
        <f aca="false">+IF(#REF!="","",#REF!)</f>
        <v>#VALUE!</v>
      </c>
      <c r="U56" s="52" t="e">
        <f aca="false">+IF(#REF!="","",#REF!)</f>
        <v>#VALUE!</v>
      </c>
      <c r="V56" s="52" t="e">
        <f aca="false">+IF(#REF!="","",#REF!)</f>
        <v>#VALUE!</v>
      </c>
      <c r="W56" s="52" t="e">
        <f aca="false">+IF(#REF!="","",#REF!)</f>
        <v>#VALUE!</v>
      </c>
      <c r="X56" s="52" t="e">
        <f aca="false">+IF(#REF!="","",#REF!)</f>
        <v>#VALUE!</v>
      </c>
      <c r="Y56" s="52" t="e">
        <f aca="false">+IF(#REF!="","",#REF!)</f>
        <v>#VALUE!</v>
      </c>
      <c r="Z56" s="52" t="e">
        <f aca="false">+IF(#REF!="","",#REF!)</f>
        <v>#VALUE!</v>
      </c>
      <c r="AA56" s="52" t="e">
        <f aca="false">+IF(#REF!="","",#REF!)</f>
        <v>#VALUE!</v>
      </c>
      <c r="AB56" s="53"/>
      <c r="AC56" s="54" t="e">
        <f aca="false">IF(H56&lt;$D$79,"Vétéran 3",IF(H56&lt;$D$80,"Vétéran 2",IF(H56&lt;$D$81,"Vétéran 1",IF(H56&lt;$D$82,"Senior",IF(H56&lt;$D$83,"Junior",IF(H56&lt;$D$84,"Cadet",IF(H56&lt;$D$85,"Minime",IF(H56&lt;$D$86,"Benjamin","Poussin"))))))))</f>
        <v>#VALUE!</v>
      </c>
      <c r="AD56" s="55"/>
      <c r="AE56" s="54" t="e">
        <f aca="false">IF(H56&lt;XXX1!$L$41,"Vétéran 3",IF(H56&lt;XXX1!$L$42,"Vétéran 2",IF(H56&lt;XXX1!$L$43,"Vétéran 1",IF(H56&lt;XXX1!$L$44,"Senior",IF(H56&lt;XXX1!$L$45,"Junior",IF(H56&lt;XXX1!$L$46,"Cadet",IF(H56&lt;XXX1!$L$47,"Minime",IF(H56&lt;XXX1!$L$48,"Benjamin","Poussin"))))))))</f>
        <v>#VALUE!</v>
      </c>
      <c r="AF56" s="56" t="e">
        <f aca="false">IF(G56="F",1,"")</f>
        <v>#VALUE!</v>
      </c>
    </row>
    <row r="57" customFormat="false" ht="21.75" hidden="true" customHeight="true" outlineLevel="0" collapsed="false">
      <c r="A57" s="46"/>
      <c r="B57" s="48" t="e">
        <f aca="false">+IF(#REF!="","",#REF!)</f>
        <v>#VALUE!</v>
      </c>
      <c r="C57" s="48" t="e">
        <f aca="false">+IF(#REF!="","",#REF!)</f>
        <v>#VALUE!</v>
      </c>
      <c r="D57" s="48" t="e">
        <f aca="false">+IF(#REF!="","",#REF!)</f>
        <v>#VALUE!</v>
      </c>
      <c r="E57" s="48" t="e">
        <f aca="false">+IF(#REF!="","",#REF!)</f>
        <v>#VALUE!</v>
      </c>
      <c r="F57" s="48"/>
      <c r="G57" s="48" t="e">
        <f aca="false">+IF(#REF!="","",#REF!)</f>
        <v>#VALUE!</v>
      </c>
      <c r="H57" s="68" t="e">
        <f aca="false">+IF(#REF!="","",#REF!)</f>
        <v>#VALUE!</v>
      </c>
      <c r="I57" s="57" t="e">
        <f aca="false">+IF(#REF!="","",#REF!)</f>
        <v>#VALUE!</v>
      </c>
      <c r="J57" s="58" t="e">
        <f aca="false">+IF(#REF!="","",#REF!)</f>
        <v>#VALUE!</v>
      </c>
      <c r="K57" s="57" t="e">
        <f aca="false">+IF(#REF!="","",#REF!)</f>
        <v>#VALUE!</v>
      </c>
      <c r="L57" s="58" t="e">
        <f aca="false">+IF(#REF!="","",#REF!)</f>
        <v>#VALUE!</v>
      </c>
      <c r="M57" s="57" t="e">
        <f aca="false">+IF(#REF!="","",#REF!)</f>
        <v>#VALUE!</v>
      </c>
      <c r="N57" s="58" t="e">
        <f aca="false">+IF(#REF!="","",#REF!)</f>
        <v>#VALUE!</v>
      </c>
      <c r="O57" s="57" t="e">
        <f aca="false">+IF(#REF!="","",#REF!)</f>
        <v>#VALUE!</v>
      </c>
      <c r="P57" s="58" t="e">
        <f aca="false">+IF(#REF!="","",#REF!)</f>
        <v>#VALUE!</v>
      </c>
      <c r="Q57" s="57" t="e">
        <f aca="false">+IF(#REF!="","",#REF!)</f>
        <v>#VALUE!</v>
      </c>
      <c r="R57" s="58" t="e">
        <f aca="false">+IF(#REF!="","",#REF!)</f>
        <v>#VALUE!</v>
      </c>
      <c r="S57" s="52" t="e">
        <f aca="false">+IF(#REF!="","",#REF!)</f>
        <v>#VALUE!</v>
      </c>
      <c r="T57" s="52" t="e">
        <f aca="false">+IF(#REF!="","",#REF!)</f>
        <v>#VALUE!</v>
      </c>
      <c r="U57" s="52" t="e">
        <f aca="false">+IF(#REF!="","",#REF!)</f>
        <v>#VALUE!</v>
      </c>
      <c r="V57" s="52" t="e">
        <f aca="false">+IF(#REF!="","",#REF!)</f>
        <v>#VALUE!</v>
      </c>
      <c r="W57" s="52" t="e">
        <f aca="false">+IF(#REF!="","",#REF!)</f>
        <v>#VALUE!</v>
      </c>
      <c r="X57" s="52" t="e">
        <f aca="false">+IF(#REF!="","",#REF!)</f>
        <v>#VALUE!</v>
      </c>
      <c r="Y57" s="52" t="e">
        <f aca="false">+IF(#REF!="","",#REF!)</f>
        <v>#VALUE!</v>
      </c>
      <c r="Z57" s="52" t="e">
        <f aca="false">+IF(#REF!="","",#REF!)</f>
        <v>#VALUE!</v>
      </c>
      <c r="AA57" s="52" t="e">
        <f aca="false">+IF(#REF!="","",#REF!)</f>
        <v>#VALUE!</v>
      </c>
      <c r="AB57" s="53"/>
      <c r="AC57" s="54" t="e">
        <f aca="false">IF(H57&lt;$D$79,"Vétéran 3",IF(H57&lt;$D$80,"Vétéran 2",IF(H57&lt;$D$81,"Vétéran 1",IF(H57&lt;$D$82,"Senior",IF(H57&lt;$D$83,"Junior",IF(H57&lt;$D$84,"Cadet",IF(H57&lt;$D$85,"Minime",IF(H57&lt;$D$86,"Benjamin","Poussin"))))))))</f>
        <v>#VALUE!</v>
      </c>
      <c r="AD57" s="55"/>
      <c r="AE57" s="54" t="e">
        <f aca="false">IF(H57&lt;XXX1!$L$41,"Vétéran 3",IF(H57&lt;XXX1!$L$42,"Vétéran 2",IF(H57&lt;XXX1!$L$43,"Vétéran 1",IF(H57&lt;XXX1!$L$44,"Senior",IF(H57&lt;XXX1!$L$45,"Junior",IF(H57&lt;XXX1!$L$46,"Cadet",IF(H57&lt;XXX1!$L$47,"Minime",IF(H57&lt;XXX1!$L$48,"Benjamin","Poussin"))))))))</f>
        <v>#VALUE!</v>
      </c>
      <c r="AF57" s="56" t="e">
        <f aca="false">IF(G57="F",1,"")</f>
        <v>#VALUE!</v>
      </c>
    </row>
    <row r="58" customFormat="false" ht="21.75" hidden="true" customHeight="true" outlineLevel="0" collapsed="false">
      <c r="A58" s="46"/>
      <c r="B58" s="48" t="e">
        <f aca="false">+IF(#REF!="","",#REF!)</f>
        <v>#VALUE!</v>
      </c>
      <c r="C58" s="48" t="e">
        <f aca="false">+IF(#REF!="","",#REF!)</f>
        <v>#VALUE!</v>
      </c>
      <c r="D58" s="48" t="e">
        <f aca="false">+IF(#REF!="","",#REF!)</f>
        <v>#VALUE!</v>
      </c>
      <c r="E58" s="48" t="e">
        <f aca="false">+IF(#REF!="","",#REF!)</f>
        <v>#VALUE!</v>
      </c>
      <c r="F58" s="48"/>
      <c r="G58" s="48" t="e">
        <f aca="false">+IF(#REF!="","",#REF!)</f>
        <v>#VALUE!</v>
      </c>
      <c r="H58" s="68" t="e">
        <f aca="false">+IF(#REF!="","",#REF!)</f>
        <v>#VALUE!</v>
      </c>
      <c r="I58" s="57" t="e">
        <f aca="false">+IF(#REF!="","",#REF!)</f>
        <v>#VALUE!</v>
      </c>
      <c r="J58" s="58" t="e">
        <f aca="false">+IF(#REF!="","",#REF!)</f>
        <v>#VALUE!</v>
      </c>
      <c r="K58" s="57" t="e">
        <f aca="false">+IF(#REF!="","",#REF!)</f>
        <v>#VALUE!</v>
      </c>
      <c r="L58" s="58" t="e">
        <f aca="false">+IF(#REF!="","",#REF!)</f>
        <v>#VALUE!</v>
      </c>
      <c r="M58" s="57" t="e">
        <f aca="false">+IF(#REF!="","",#REF!)</f>
        <v>#VALUE!</v>
      </c>
      <c r="N58" s="58" t="e">
        <f aca="false">+IF(#REF!="","",#REF!)</f>
        <v>#VALUE!</v>
      </c>
      <c r="O58" s="57" t="e">
        <f aca="false">+IF(#REF!="","",#REF!)</f>
        <v>#VALUE!</v>
      </c>
      <c r="P58" s="58" t="e">
        <f aca="false">+IF(#REF!="","",#REF!)</f>
        <v>#VALUE!</v>
      </c>
      <c r="Q58" s="57" t="e">
        <f aca="false">+IF(#REF!="","",#REF!)</f>
        <v>#VALUE!</v>
      </c>
      <c r="R58" s="58" t="e">
        <f aca="false">+IF(#REF!="","",#REF!)</f>
        <v>#VALUE!</v>
      </c>
      <c r="S58" s="52" t="e">
        <f aca="false">+IF(#REF!="","",#REF!)</f>
        <v>#VALUE!</v>
      </c>
      <c r="T58" s="52" t="e">
        <f aca="false">+IF(#REF!="","",#REF!)</f>
        <v>#VALUE!</v>
      </c>
      <c r="U58" s="52" t="e">
        <f aca="false">+IF(#REF!="","",#REF!)</f>
        <v>#VALUE!</v>
      </c>
      <c r="V58" s="52" t="e">
        <f aca="false">+IF(#REF!="","",#REF!)</f>
        <v>#VALUE!</v>
      </c>
      <c r="W58" s="52" t="e">
        <f aca="false">+IF(#REF!="","",#REF!)</f>
        <v>#VALUE!</v>
      </c>
      <c r="X58" s="52" t="e">
        <f aca="false">+IF(#REF!="","",#REF!)</f>
        <v>#VALUE!</v>
      </c>
      <c r="Y58" s="52" t="e">
        <f aca="false">+IF(#REF!="","",#REF!)</f>
        <v>#VALUE!</v>
      </c>
      <c r="Z58" s="52" t="e">
        <f aca="false">+IF(#REF!="","",#REF!)</f>
        <v>#VALUE!</v>
      </c>
      <c r="AA58" s="52" t="e">
        <f aca="false">+IF(#REF!="","",#REF!)</f>
        <v>#VALUE!</v>
      </c>
      <c r="AB58" s="53"/>
      <c r="AC58" s="54" t="e">
        <f aca="false">IF(H58&lt;$D$79,"Vétéran 3",IF(H58&lt;$D$80,"Vétéran 2",IF(H58&lt;$D$81,"Vétéran 1",IF(H58&lt;$D$82,"Senior",IF(H58&lt;$D$83,"Junior",IF(H58&lt;$D$84,"Cadet",IF(H58&lt;$D$85,"Minime",IF(H58&lt;$D$86,"Benjamin","Poussin"))))))))</f>
        <v>#VALUE!</v>
      </c>
      <c r="AD58" s="55"/>
      <c r="AE58" s="54" t="e">
        <f aca="false">IF(H58&lt;XXX1!$L$41,"Vétéran 3",IF(H58&lt;XXX1!$L$42,"Vétéran 2",IF(H58&lt;XXX1!$L$43,"Vétéran 1",IF(H58&lt;XXX1!$L$44,"Senior",IF(H58&lt;XXX1!$L$45,"Junior",IF(H58&lt;XXX1!$L$46,"Cadet",IF(H58&lt;XXX1!$L$47,"Minime",IF(H58&lt;XXX1!$L$48,"Benjamin","Poussin"))))))))</f>
        <v>#VALUE!</v>
      </c>
      <c r="AF58" s="56" t="e">
        <f aca="false">IF(G58="F",1,"")</f>
        <v>#VALUE!</v>
      </c>
    </row>
    <row r="59" customFormat="false" ht="21.75" hidden="true" customHeight="true" outlineLevel="0" collapsed="false">
      <c r="A59" s="46"/>
      <c r="B59" s="48" t="e">
        <f aca="false">+IF(#REF!="","",#REF!)</f>
        <v>#VALUE!</v>
      </c>
      <c r="C59" s="48" t="e">
        <f aca="false">+IF(#REF!="","",#REF!)</f>
        <v>#VALUE!</v>
      </c>
      <c r="D59" s="48" t="e">
        <f aca="false">+IF(#REF!="","",#REF!)</f>
        <v>#VALUE!</v>
      </c>
      <c r="E59" s="48" t="e">
        <f aca="false">+IF(#REF!="","",#REF!)</f>
        <v>#VALUE!</v>
      </c>
      <c r="F59" s="48"/>
      <c r="G59" s="48" t="e">
        <f aca="false">+IF(#REF!="","",#REF!)</f>
        <v>#VALUE!</v>
      </c>
      <c r="H59" s="68" t="e">
        <f aca="false">+IF(#REF!="","",#REF!)</f>
        <v>#VALUE!</v>
      </c>
      <c r="I59" s="57" t="e">
        <f aca="false">+IF(#REF!="","",#REF!)</f>
        <v>#VALUE!</v>
      </c>
      <c r="J59" s="58" t="e">
        <f aca="false">+IF(#REF!="","",#REF!)</f>
        <v>#VALUE!</v>
      </c>
      <c r="K59" s="57" t="e">
        <f aca="false">+IF(#REF!="","",#REF!)</f>
        <v>#VALUE!</v>
      </c>
      <c r="L59" s="58" t="e">
        <f aca="false">+IF(#REF!="","",#REF!)</f>
        <v>#VALUE!</v>
      </c>
      <c r="M59" s="57" t="e">
        <f aca="false">+IF(#REF!="","",#REF!)</f>
        <v>#VALUE!</v>
      </c>
      <c r="N59" s="58" t="e">
        <f aca="false">+IF(#REF!="","",#REF!)</f>
        <v>#VALUE!</v>
      </c>
      <c r="O59" s="57" t="e">
        <f aca="false">+IF(#REF!="","",#REF!)</f>
        <v>#VALUE!</v>
      </c>
      <c r="P59" s="58" t="e">
        <f aca="false">+IF(#REF!="","",#REF!)</f>
        <v>#VALUE!</v>
      </c>
      <c r="Q59" s="57" t="e">
        <f aca="false">+IF(#REF!="","",#REF!)</f>
        <v>#VALUE!</v>
      </c>
      <c r="R59" s="58" t="e">
        <f aca="false">+IF(#REF!="","",#REF!)</f>
        <v>#VALUE!</v>
      </c>
      <c r="S59" s="52" t="e">
        <f aca="false">+IF(#REF!="","",#REF!)</f>
        <v>#VALUE!</v>
      </c>
      <c r="T59" s="52" t="e">
        <f aca="false">+IF(#REF!="","",#REF!)</f>
        <v>#VALUE!</v>
      </c>
      <c r="U59" s="52" t="e">
        <f aca="false">+IF(#REF!="","",#REF!)</f>
        <v>#VALUE!</v>
      </c>
      <c r="V59" s="52" t="e">
        <f aca="false">+IF(#REF!="","",#REF!)</f>
        <v>#VALUE!</v>
      </c>
      <c r="W59" s="52" t="e">
        <f aca="false">+IF(#REF!="","",#REF!)</f>
        <v>#VALUE!</v>
      </c>
      <c r="X59" s="52" t="e">
        <f aca="false">+IF(#REF!="","",#REF!)</f>
        <v>#VALUE!</v>
      </c>
      <c r="Y59" s="52" t="e">
        <f aca="false">+IF(#REF!="","",#REF!)</f>
        <v>#VALUE!</v>
      </c>
      <c r="Z59" s="52" t="e">
        <f aca="false">+IF(#REF!="","",#REF!)</f>
        <v>#VALUE!</v>
      </c>
      <c r="AA59" s="52" t="e">
        <f aca="false">+IF(#REF!="","",#REF!)</f>
        <v>#VALUE!</v>
      </c>
      <c r="AB59" s="53"/>
      <c r="AC59" s="54" t="e">
        <f aca="false">IF(H59&lt;$D$79,"Vétéran 3",IF(H59&lt;$D$80,"Vétéran 2",IF(H59&lt;$D$81,"Vétéran 1",IF(H59&lt;$D$82,"Senior",IF(H59&lt;$D$83,"Junior",IF(H59&lt;$D$84,"Cadet",IF(H59&lt;$D$85,"Minime",IF(H59&lt;$D$86,"Benjamin","Poussin"))))))))</f>
        <v>#VALUE!</v>
      </c>
      <c r="AD59" s="55"/>
      <c r="AE59" s="54" t="e">
        <f aca="false">IF(H59&lt;XXX1!$L$41,"Vétéran 3",IF(H59&lt;XXX1!$L$42,"Vétéran 2",IF(H59&lt;XXX1!$L$43,"Vétéran 1",IF(H59&lt;XXX1!$L$44,"Senior",IF(H59&lt;XXX1!$L$45,"Junior",IF(H59&lt;XXX1!$L$46,"Cadet",IF(H59&lt;XXX1!$L$47,"Minime",IF(H59&lt;XXX1!$L$48,"Benjamin","Poussin"))))))))</f>
        <v>#VALUE!</v>
      </c>
      <c r="AF59" s="56" t="e">
        <f aca="false">IF(G59="F",1,"")</f>
        <v>#VALUE!</v>
      </c>
    </row>
    <row r="60" customFormat="false" ht="21.75" hidden="true" customHeight="true" outlineLevel="0" collapsed="false">
      <c r="A60" s="46"/>
      <c r="B60" s="48" t="e">
        <f aca="false">+IF(#REF!="","",#REF!)</f>
        <v>#VALUE!</v>
      </c>
      <c r="C60" s="48" t="e">
        <f aca="false">+IF(#REF!="","",#REF!)</f>
        <v>#VALUE!</v>
      </c>
      <c r="D60" s="48" t="e">
        <f aca="false">+IF(#REF!="","",#REF!)</f>
        <v>#VALUE!</v>
      </c>
      <c r="E60" s="48" t="e">
        <f aca="false">+IF(#REF!="","",#REF!)</f>
        <v>#VALUE!</v>
      </c>
      <c r="F60" s="48"/>
      <c r="G60" s="48" t="e">
        <f aca="false">+IF(#REF!="","",#REF!)</f>
        <v>#VALUE!</v>
      </c>
      <c r="H60" s="68" t="e">
        <f aca="false">+IF(#REF!="","",#REF!)</f>
        <v>#VALUE!</v>
      </c>
      <c r="I60" s="57" t="e">
        <f aca="false">+IF(#REF!="","",#REF!)</f>
        <v>#VALUE!</v>
      </c>
      <c r="J60" s="58" t="e">
        <f aca="false">+IF(#REF!="","",#REF!)</f>
        <v>#VALUE!</v>
      </c>
      <c r="K60" s="57" t="e">
        <f aca="false">+IF(#REF!="","",#REF!)</f>
        <v>#VALUE!</v>
      </c>
      <c r="L60" s="58" t="e">
        <f aca="false">+IF(#REF!="","",#REF!)</f>
        <v>#VALUE!</v>
      </c>
      <c r="M60" s="57" t="e">
        <f aca="false">+IF(#REF!="","",#REF!)</f>
        <v>#VALUE!</v>
      </c>
      <c r="N60" s="58" t="e">
        <f aca="false">+IF(#REF!="","",#REF!)</f>
        <v>#VALUE!</v>
      </c>
      <c r="O60" s="57" t="e">
        <f aca="false">+IF(#REF!="","",#REF!)</f>
        <v>#VALUE!</v>
      </c>
      <c r="P60" s="58" t="e">
        <f aca="false">+IF(#REF!="","",#REF!)</f>
        <v>#VALUE!</v>
      </c>
      <c r="Q60" s="57" t="e">
        <f aca="false">+IF(#REF!="","",#REF!)</f>
        <v>#VALUE!</v>
      </c>
      <c r="R60" s="58" t="e">
        <f aca="false">+IF(#REF!="","",#REF!)</f>
        <v>#VALUE!</v>
      </c>
      <c r="S60" s="52" t="e">
        <f aca="false">+IF(#REF!="","",#REF!)</f>
        <v>#VALUE!</v>
      </c>
      <c r="T60" s="52" t="e">
        <f aca="false">+IF(#REF!="","",#REF!)</f>
        <v>#VALUE!</v>
      </c>
      <c r="U60" s="52" t="e">
        <f aca="false">+IF(#REF!="","",#REF!)</f>
        <v>#VALUE!</v>
      </c>
      <c r="V60" s="52" t="e">
        <f aca="false">+IF(#REF!="","",#REF!)</f>
        <v>#VALUE!</v>
      </c>
      <c r="W60" s="52" t="e">
        <f aca="false">+IF(#REF!="","",#REF!)</f>
        <v>#VALUE!</v>
      </c>
      <c r="X60" s="52" t="e">
        <f aca="false">+IF(#REF!="","",#REF!)</f>
        <v>#VALUE!</v>
      </c>
      <c r="Y60" s="52" t="e">
        <f aca="false">+IF(#REF!="","",#REF!)</f>
        <v>#VALUE!</v>
      </c>
      <c r="Z60" s="52" t="e">
        <f aca="false">+IF(#REF!="","",#REF!)</f>
        <v>#VALUE!</v>
      </c>
      <c r="AA60" s="52" t="e">
        <f aca="false">+IF(#REF!="","",#REF!)</f>
        <v>#VALUE!</v>
      </c>
      <c r="AB60" s="53"/>
      <c r="AC60" s="54" t="e">
        <f aca="false">IF(H60&lt;$D$79,"Vétéran 3",IF(H60&lt;$D$80,"Vétéran 2",IF(H60&lt;$D$81,"Vétéran 1",IF(H60&lt;$D$82,"Senior",IF(H60&lt;$D$83,"Junior",IF(H60&lt;$D$84,"Cadet",IF(H60&lt;$D$85,"Minime",IF(H60&lt;$D$86,"Benjamin","Poussin"))))))))</f>
        <v>#VALUE!</v>
      </c>
      <c r="AD60" s="55"/>
      <c r="AE60" s="54" t="e">
        <f aca="false">IF(H60&lt;XXX1!$L$41,"Vétéran 3",IF(H60&lt;XXX1!$L$42,"Vétéran 2",IF(H60&lt;XXX1!$L$43,"Vétéran 1",IF(H60&lt;XXX1!$L$44,"Senior",IF(H60&lt;XXX1!$L$45,"Junior",IF(H60&lt;XXX1!$L$46,"Cadet",IF(H60&lt;XXX1!$L$47,"Minime",IF(H60&lt;XXX1!$L$48,"Benjamin","Poussin"))))))))</f>
        <v>#VALUE!</v>
      </c>
      <c r="AF60" s="56" t="e">
        <f aca="false">IF(G60="F",1,"")</f>
        <v>#VALUE!</v>
      </c>
    </row>
    <row r="61" customFormat="false" ht="21.75" hidden="true" customHeight="true" outlineLevel="0" collapsed="false">
      <c r="A61" s="46"/>
      <c r="B61" s="48" t="e">
        <f aca="false">+IF(#REF!="","",#REF!)</f>
        <v>#VALUE!</v>
      </c>
      <c r="C61" s="48" t="e">
        <f aca="false">+IF(#REF!="","",#REF!)</f>
        <v>#VALUE!</v>
      </c>
      <c r="D61" s="48" t="e">
        <f aca="false">+IF(#REF!="","",#REF!)</f>
        <v>#VALUE!</v>
      </c>
      <c r="E61" s="48" t="e">
        <f aca="false">+IF(#REF!="","",#REF!)</f>
        <v>#VALUE!</v>
      </c>
      <c r="F61" s="76"/>
      <c r="G61" s="76" t="e">
        <f aca="false">+IF(#REF!="","",#REF!)</f>
        <v>#VALUE!</v>
      </c>
      <c r="H61" s="77" t="e">
        <f aca="false">+IF(#REF!="","",#REF!)</f>
        <v>#VALUE!</v>
      </c>
      <c r="I61" s="57" t="e">
        <f aca="false">+IF(#REF!="","",#REF!)</f>
        <v>#VALUE!</v>
      </c>
      <c r="J61" s="58" t="e">
        <f aca="false">+IF(#REF!="","",#REF!)</f>
        <v>#VALUE!</v>
      </c>
      <c r="K61" s="57" t="e">
        <f aca="false">+IF(#REF!="","",#REF!)</f>
        <v>#VALUE!</v>
      </c>
      <c r="L61" s="58" t="e">
        <f aca="false">+IF(#REF!="","",#REF!)</f>
        <v>#VALUE!</v>
      </c>
      <c r="M61" s="57" t="e">
        <f aca="false">+IF(#REF!="","",#REF!)</f>
        <v>#VALUE!</v>
      </c>
      <c r="N61" s="58" t="e">
        <f aca="false">+IF(#REF!="","",#REF!)</f>
        <v>#VALUE!</v>
      </c>
      <c r="O61" s="57" t="e">
        <f aca="false">+IF(#REF!="","",#REF!)</f>
        <v>#VALUE!</v>
      </c>
      <c r="P61" s="58" t="e">
        <f aca="false">+IF(#REF!="","",#REF!)</f>
        <v>#VALUE!</v>
      </c>
      <c r="Q61" s="57" t="e">
        <f aca="false">+IF(#REF!="","",#REF!)</f>
        <v>#VALUE!</v>
      </c>
      <c r="R61" s="58" t="e">
        <f aca="false">+IF(#REF!="","",#REF!)</f>
        <v>#VALUE!</v>
      </c>
      <c r="S61" s="52" t="e">
        <f aca="false">+IF(#REF!="","",#REF!)</f>
        <v>#VALUE!</v>
      </c>
      <c r="T61" s="52" t="e">
        <f aca="false">+IF(#REF!="","",#REF!)</f>
        <v>#VALUE!</v>
      </c>
      <c r="U61" s="52" t="e">
        <f aca="false">+IF(#REF!="","",#REF!)</f>
        <v>#VALUE!</v>
      </c>
      <c r="V61" s="52" t="e">
        <f aca="false">+IF(#REF!="","",#REF!)</f>
        <v>#VALUE!</v>
      </c>
      <c r="W61" s="52" t="e">
        <f aca="false">+IF(#REF!="","",#REF!)</f>
        <v>#VALUE!</v>
      </c>
      <c r="X61" s="52" t="e">
        <f aca="false">+IF(#REF!="","",#REF!)</f>
        <v>#VALUE!</v>
      </c>
      <c r="Y61" s="52" t="e">
        <f aca="false">+IF(#REF!="","",#REF!)</f>
        <v>#VALUE!</v>
      </c>
      <c r="Z61" s="52" t="e">
        <f aca="false">+IF(#REF!="","",#REF!)</f>
        <v>#VALUE!</v>
      </c>
      <c r="AA61" s="52" t="e">
        <f aca="false">+IF(#REF!="","",#REF!)</f>
        <v>#VALUE!</v>
      </c>
      <c r="AB61" s="53"/>
      <c r="AC61" s="54" t="e">
        <f aca="false">IF(H61&lt;$D$79,"Vétéran 3",IF(H61&lt;$D$80,"Vétéran 2",IF(H61&lt;$D$81,"Vétéran 1",IF(H61&lt;$D$82,"Senior",IF(H61&lt;$D$83,"Junior",IF(H61&lt;$D$84,"Cadet",IF(H61&lt;$D$85,"Minime",IF(H61&lt;$D$86,"Benjamin","Poussin"))))))))</f>
        <v>#VALUE!</v>
      </c>
      <c r="AD61" s="55"/>
      <c r="AE61" s="54" t="e">
        <f aca="false">IF(H61&lt;XXX1!$L$41,"Vétéran 3",IF(H61&lt;XXX1!$L$42,"Vétéran 2",IF(H61&lt;XXX1!$L$43,"Vétéran 1",IF(H61&lt;XXX1!$L$44,"Senior",IF(H61&lt;XXX1!$L$45,"Junior",IF(H61&lt;XXX1!$L$46,"Cadet",IF(H61&lt;XXX1!$L$47,"Minime",IF(H61&lt;XXX1!$L$48,"Benjamin","Poussin"))))))))</f>
        <v>#VALUE!</v>
      </c>
      <c r="AF61" s="56" t="e">
        <f aca="false">IF(G61="F",1,"")</f>
        <v>#VALUE!</v>
      </c>
    </row>
    <row r="62" customFormat="false" ht="21" hidden="false" customHeight="true" outlineLevel="0" collapsed="false">
      <c r="A62" s="46"/>
      <c r="B62" s="78" t="s">
        <v>49</v>
      </c>
      <c r="C62" s="79"/>
      <c r="D62" s="79"/>
      <c r="E62" s="79"/>
      <c r="F62" s="79"/>
      <c r="G62" s="80" t="s">
        <v>50</v>
      </c>
      <c r="H62" s="80"/>
      <c r="I62" s="81"/>
      <c r="J62" s="82"/>
      <c r="K62" s="81"/>
      <c r="L62" s="82"/>
      <c r="M62" s="81"/>
      <c r="N62" s="82"/>
      <c r="O62" s="81"/>
      <c r="P62" s="82"/>
      <c r="Q62" s="81"/>
      <c r="R62" s="82"/>
      <c r="S62" s="83" t="str">
        <f aca="false">+IF(S63&gt;0,S63,"")</f>
        <v/>
      </c>
      <c r="T62" s="83" t="str">
        <f aca="false">+IF(T63&gt;0,T63,"")</f>
        <v/>
      </c>
      <c r="U62" s="83" t="str">
        <f aca="false">+IF(U63&gt;0,U63,"")</f>
        <v/>
      </c>
      <c r="V62" s="83" t="str">
        <f aca="false">+IF(V63&gt;0,V63,"")</f>
        <v/>
      </c>
      <c r="W62" s="83" t="str">
        <f aca="false">+IF(W63&gt;0,W63,"")</f>
        <v/>
      </c>
      <c r="X62" s="83" t="str">
        <f aca="false">+IF(X63&gt;0,X63,"")</f>
        <v/>
      </c>
      <c r="Y62" s="84" t="str">
        <f aca="false">+IF(Y63&gt;0,Y63,"")</f>
        <v/>
      </c>
      <c r="Z62" s="84" t="str">
        <f aca="false">+IF(Z63&gt;0,Z63,"")</f>
        <v/>
      </c>
      <c r="AA62" s="85" t="str">
        <f aca="false">+IF(AA63&gt;0,AA63,"")</f>
        <v/>
      </c>
    </row>
    <row r="63" customFormat="false" ht="19.5" hidden="false" customHeight="true" outlineLevel="0" collapsed="false">
      <c r="I63" s="86"/>
      <c r="J63" s="86"/>
      <c r="K63" s="86"/>
      <c r="L63" s="86"/>
      <c r="M63" s="86"/>
      <c r="N63" s="86"/>
      <c r="O63" s="86"/>
      <c r="P63" s="86"/>
      <c r="Q63" s="86"/>
      <c r="R63" s="86"/>
    </row>
    <row r="64" customFormat="false" ht="27.75" hidden="false" customHeight="true" outlineLevel="0" collapsed="false">
      <c r="B64" s="87" t="s">
        <v>51</v>
      </c>
      <c r="C64" s="87"/>
      <c r="D64" s="87"/>
      <c r="E64" s="87"/>
      <c r="F64" s="87"/>
      <c r="G64" s="87"/>
      <c r="H64" s="87"/>
      <c r="I64" s="87"/>
      <c r="J64" s="87"/>
      <c r="K64" s="87"/>
      <c r="L64" s="87"/>
      <c r="M64" s="87"/>
      <c r="N64" s="87"/>
      <c r="O64" s="87"/>
      <c r="P64" s="87"/>
      <c r="Q64" s="87"/>
      <c r="R64" s="87"/>
      <c r="S64" s="88"/>
      <c r="T64" s="88"/>
      <c r="U64" s="88"/>
      <c r="V64" s="88"/>
      <c r="W64" s="88"/>
      <c r="X64" s="88"/>
      <c r="Y64" s="88"/>
      <c r="Z64" s="88"/>
    </row>
    <row r="65" customFormat="false" ht="27.75" hidden="false" customHeight="true" outlineLevel="0" collapsed="false"/>
    <row r="66" customFormat="false" ht="27.75" hidden="false" customHeight="true" outlineLevel="0" collapsed="false"/>
    <row r="67" customFormat="false" ht="27.75" hidden="false" customHeight="true" outlineLevel="0" collapsed="false"/>
    <row r="68" customFormat="false" ht="27.75" hidden="false" customHeight="true" outlineLevel="0" collapsed="false"/>
    <row r="69" customFormat="false" ht="27.75" hidden="false" customHeight="true" outlineLevel="0" collapsed="false"/>
    <row r="70" customFormat="false" ht="17.25" hidden="false" customHeight="true" outlineLevel="0" collapsed="false"/>
    <row r="71" customFormat="false" ht="24.75" hidden="false" customHeight="true" outlineLevel="0" collapsed="false"/>
    <row r="72" customFormat="false" ht="9.75" hidden="false" customHeight="true" outlineLevel="0" collapsed="false"/>
    <row r="73" customFormat="false" ht="17.25" hidden="true" customHeight="true" outlineLevel="0" collapsed="false">
      <c r="B73" s="89"/>
      <c r="C73" s="89"/>
      <c r="D73" s="89"/>
      <c r="E73" s="89"/>
      <c r="F73" s="89"/>
      <c r="G73" s="89"/>
      <c r="H73" s="89"/>
      <c r="I73" s="89"/>
      <c r="J73" s="89"/>
      <c r="K73" s="89"/>
      <c r="L73" s="89"/>
      <c r="M73" s="89"/>
      <c r="N73" s="89"/>
      <c r="O73" s="89"/>
      <c r="P73" s="89"/>
      <c r="Q73" s="89"/>
      <c r="R73" s="89"/>
    </row>
    <row r="74" customFormat="false" ht="17.25" hidden="true" customHeight="true" outlineLevel="0" collapsed="false">
      <c r="B74" s="89"/>
      <c r="C74" s="89"/>
      <c r="D74" s="89"/>
      <c r="E74" s="89"/>
      <c r="F74" s="89"/>
      <c r="G74" s="89"/>
      <c r="H74" s="89"/>
      <c r="I74" s="89"/>
      <c r="J74" s="89"/>
      <c r="K74" s="89"/>
      <c r="L74" s="89"/>
      <c r="M74" s="89"/>
      <c r="N74" s="89"/>
      <c r="O74" s="89"/>
      <c r="P74" s="89"/>
      <c r="Q74" s="89"/>
      <c r="R74" s="89"/>
    </row>
    <row r="75" customFormat="false" ht="39.75" hidden="true" customHeight="true" outlineLevel="0" collapsed="false">
      <c r="B75" s="89"/>
      <c r="C75" s="89"/>
      <c r="D75" s="89"/>
      <c r="E75" s="89"/>
      <c r="F75" s="89"/>
      <c r="G75" s="89"/>
      <c r="H75" s="89"/>
      <c r="I75" s="89"/>
      <c r="J75" s="89"/>
      <c r="K75" s="89"/>
      <c r="L75" s="89"/>
      <c r="M75" s="89"/>
      <c r="N75" s="89"/>
      <c r="O75" s="89"/>
      <c r="P75" s="89"/>
      <c r="Q75" s="89"/>
      <c r="R75" s="89"/>
    </row>
    <row r="76" customFormat="false" ht="24.75" hidden="true" customHeight="true" outlineLevel="0" collapsed="false">
      <c r="B76" s="89"/>
      <c r="C76" s="89"/>
      <c r="D76" s="89"/>
      <c r="E76" s="89"/>
      <c r="F76" s="89"/>
      <c r="G76" s="89"/>
      <c r="H76" s="89"/>
      <c r="I76" s="89"/>
      <c r="J76" s="89"/>
      <c r="K76" s="89"/>
      <c r="L76" s="89"/>
      <c r="M76" s="89"/>
      <c r="N76" s="89"/>
      <c r="O76" s="89"/>
      <c r="P76" s="89"/>
      <c r="Q76" s="89"/>
      <c r="R76" s="89"/>
    </row>
    <row r="77" customFormat="false" ht="17.25" hidden="true" customHeight="true" outlineLevel="0" collapsed="false"/>
    <row r="78" customFormat="false" ht="17.25" hidden="true" customHeight="true" outlineLevel="0" collapsed="false">
      <c r="B78" s="90" t="str">
        <f aca="false">+XXX1!J40</f>
        <v>2006   2007</v>
      </c>
      <c r="C78" s="90"/>
      <c r="D78" s="90"/>
    </row>
    <row r="79" customFormat="false" ht="17.25" hidden="true" customHeight="true" outlineLevel="0" collapsed="false">
      <c r="B79" s="91" t="n">
        <f aca="false">+XXX1!J41</f>
        <v>18080</v>
      </c>
      <c r="C79" s="92" t="s">
        <v>11</v>
      </c>
      <c r="D79" s="93" t="n">
        <f aca="false">B79</f>
        <v>18080</v>
      </c>
    </row>
    <row r="80" customFormat="false" ht="17.25" hidden="true" customHeight="true" outlineLevel="0" collapsed="false">
      <c r="B80" s="94" t="n">
        <f aca="false">+XXX1!J42</f>
        <v>21732</v>
      </c>
      <c r="C80" s="95" t="s">
        <v>14</v>
      </c>
      <c r="D80" s="96" t="n">
        <f aca="false">B80</f>
        <v>21732</v>
      </c>
    </row>
    <row r="81" customFormat="false" ht="17.25" hidden="true" customHeight="true" outlineLevel="0" collapsed="false">
      <c r="B81" s="94" t="n">
        <f aca="false">+XXX1!J43</f>
        <v>25385</v>
      </c>
      <c r="C81" s="95" t="s">
        <v>41</v>
      </c>
      <c r="D81" s="96" t="n">
        <f aca="false">B81</f>
        <v>25385</v>
      </c>
    </row>
    <row r="82" customFormat="false" ht="17.25" hidden="true" customHeight="true" outlineLevel="0" collapsed="false">
      <c r="B82" s="94" t="n">
        <f aca="false">+XXX1!J44</f>
        <v>33786</v>
      </c>
      <c r="C82" s="95" t="s">
        <v>52</v>
      </c>
      <c r="D82" s="96" t="n">
        <f aca="false">B82</f>
        <v>33786</v>
      </c>
    </row>
    <row r="83" customFormat="false" ht="17.25" hidden="true" customHeight="true" outlineLevel="0" collapsed="false">
      <c r="B83" s="94" t="n">
        <f aca="false">+XXX1!J45</f>
        <v>34516</v>
      </c>
      <c r="C83" s="95" t="s">
        <v>53</v>
      </c>
      <c r="D83" s="96" t="n">
        <f aca="false">B83</f>
        <v>34516</v>
      </c>
    </row>
    <row r="84" customFormat="false" ht="17.25" hidden="true" customHeight="true" outlineLevel="0" collapsed="false">
      <c r="B84" s="94" t="n">
        <f aca="false">+XXX1!J46</f>
        <v>35247</v>
      </c>
      <c r="C84" s="95" t="s">
        <v>54</v>
      </c>
      <c r="D84" s="96" t="n">
        <f aca="false">B84</f>
        <v>35247</v>
      </c>
    </row>
    <row r="85" customFormat="false" ht="17.25" hidden="true" customHeight="true" outlineLevel="0" collapsed="false">
      <c r="B85" s="94" t="n">
        <f aca="false">+XXX1!J47</f>
        <v>35977</v>
      </c>
      <c r="C85" s="95" t="s">
        <v>55</v>
      </c>
      <c r="D85" s="96" t="n">
        <f aca="false">B85</f>
        <v>35977</v>
      </c>
    </row>
    <row r="86" customFormat="false" ht="17.25" hidden="true" customHeight="true" outlineLevel="0" collapsed="false">
      <c r="B86" s="94" t="n">
        <f aca="false">+XXX1!J48</f>
        <v>36708</v>
      </c>
      <c r="C86" s="95" t="s">
        <v>56</v>
      </c>
      <c r="D86" s="96" t="n">
        <f aca="false">B86</f>
        <v>36708</v>
      </c>
    </row>
    <row r="87" customFormat="false" ht="17.25" hidden="true" customHeight="true" outlineLevel="0" collapsed="false">
      <c r="B87" s="97" t="n">
        <f aca="false">+XXX1!J49</f>
        <v>36708</v>
      </c>
      <c r="C87" s="98" t="s">
        <v>57</v>
      </c>
      <c r="D87" s="99" t="n">
        <f aca="false">B87</f>
        <v>36708</v>
      </c>
    </row>
  </sheetData>
  <mergeCells count="30">
    <mergeCell ref="B1:H1"/>
    <mergeCell ref="I1:R2"/>
    <mergeCell ref="B2:H2"/>
    <mergeCell ref="B3:H3"/>
    <mergeCell ref="I3:R3"/>
    <mergeCell ref="B4:H4"/>
    <mergeCell ref="I4:J4"/>
    <mergeCell ref="K4:L4"/>
    <mergeCell ref="M4:N4"/>
    <mergeCell ref="O4:P4"/>
    <mergeCell ref="Q4:R4"/>
    <mergeCell ref="AB4:AB7"/>
    <mergeCell ref="AD4:AD7"/>
    <mergeCell ref="B5:H5"/>
    <mergeCell ref="AB8:AB38"/>
    <mergeCell ref="AD8:AD38"/>
    <mergeCell ref="AB39:AB42"/>
    <mergeCell ref="AD39:AD42"/>
    <mergeCell ref="AB43:AB46"/>
    <mergeCell ref="AD43:AD46"/>
    <mergeCell ref="AB47:AB51"/>
    <mergeCell ref="AD47:AD51"/>
    <mergeCell ref="AB52:AB56"/>
    <mergeCell ref="AD52:AD56"/>
    <mergeCell ref="AB57:AB61"/>
    <mergeCell ref="AD57:AD61"/>
    <mergeCell ref="G62:H62"/>
    <mergeCell ref="B64:R64"/>
    <mergeCell ref="B73:R76"/>
    <mergeCell ref="B78:D78"/>
  </mergeCells>
  <printOptions headings="false" gridLines="false" gridLinesSet="true" horizontalCentered="true" verticalCentered="true"/>
  <pageMargins left="0.39375" right="0.39375" top="0.39375" bottom="0.39375" header="0.511805555555555" footer="0.511805555555555"/>
  <pageSetup paperSize="9" scale="100" firstPageNumber="0" fitToWidth="1" fitToHeight="1" pageOrder="downThenOver" orientation="landscape" blackAndWhite="false" draft="false" cellComments="none" useFirstPageNumber="false" horizontalDpi="300" verticalDpi="300" copies="1"/>
  <headerFooter differentFirst="false" differentOddEven="false">
    <oddHeader/>
    <oddFooter>&amp;R&amp;D</oddFooter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>
  <sheetPr filterMode="false">
    <pageSetUpPr fitToPage="true"/>
  </sheetPr>
  <dimension ref="A1:AH65536"/>
  <sheetViews>
    <sheetView showFormulas="false" showGridLines="true" showRowColHeaders="true" showZeros="true" rightToLeft="false" tabSelected="false" showOutlineSymbols="true" defaultGridColor="true" view="normal" topLeftCell="A48" colorId="64" zoomScale="50" zoomScaleNormal="50" zoomScalePageLayoutView="100" workbookViewId="0">
      <selection pane="topLeft" activeCell="D103" activeCellId="0" sqref="D103"/>
    </sheetView>
  </sheetViews>
  <sheetFormatPr defaultRowHeight="18" outlineLevelRow="1" outlineLevelCol="0"/>
  <cols>
    <col collapsed="false" customWidth="true" hidden="false" outlineLevel="0" max="1" min="1" style="100" width="10.84"/>
    <col collapsed="false" customWidth="true" hidden="true" outlineLevel="0" max="2" min="2" style="100" width="19.84"/>
    <col collapsed="false" customWidth="true" hidden="false" outlineLevel="0" max="4" min="3" style="100" width="36"/>
    <col collapsed="false" customWidth="false" hidden="false" outlineLevel="0" max="5" min="5" style="100" width="11.5"/>
    <col collapsed="false" customWidth="true" hidden="true" outlineLevel="0" max="6" min="6" style="100" width="16.49"/>
    <col collapsed="false" customWidth="true" hidden="false" outlineLevel="0" max="7" min="7" style="100" width="36"/>
    <col collapsed="false" customWidth="true" hidden="false" outlineLevel="0" max="8" min="8" style="100" width="15.49"/>
    <col collapsed="false" customWidth="true" hidden="false" outlineLevel="0" max="26" min="9" style="100" width="8.67"/>
    <col collapsed="false" customWidth="true" hidden="false" outlineLevel="0" max="30" min="27" style="0" width="8.67"/>
    <col collapsed="false" customWidth="false" hidden="true" outlineLevel="0" max="31" min="31" style="0" width="11.5"/>
    <col collapsed="false" customWidth="false" hidden="true" outlineLevel="0" max="34" min="32" style="100" width="11.5"/>
    <col collapsed="false" customWidth="true" hidden="false" outlineLevel="0" max="1025" min="35" style="100" width="10.84"/>
  </cols>
  <sheetData>
    <row r="1" customFormat="false" ht="30.75" hidden="false" customHeight="true" outlineLevel="0" collapsed="false">
      <c r="A1" s="1"/>
      <c r="B1" s="101" t="s">
        <v>0</v>
      </c>
      <c r="C1" s="3" t="s">
        <v>0</v>
      </c>
      <c r="D1" s="3"/>
      <c r="E1" s="3"/>
      <c r="F1" s="3"/>
      <c r="G1" s="3"/>
      <c r="H1" s="3"/>
      <c r="I1" s="3"/>
      <c r="J1" s="3"/>
      <c r="K1" s="3"/>
      <c r="L1" s="3"/>
      <c r="M1" s="3"/>
      <c r="N1" s="3"/>
      <c r="O1" s="3"/>
      <c r="P1" s="3"/>
      <c r="Q1" s="3"/>
      <c r="R1" s="3"/>
      <c r="S1" s="3"/>
      <c r="T1" s="3"/>
      <c r="U1" s="3"/>
      <c r="V1" s="3"/>
      <c r="W1" s="3"/>
      <c r="X1" s="101"/>
      <c r="Y1" s="101"/>
      <c r="Z1" s="101"/>
      <c r="AA1" s="101"/>
      <c r="AB1" s="101"/>
      <c r="AC1" s="101"/>
      <c r="AD1" s="101"/>
      <c r="AE1" s="1"/>
      <c r="AF1" s="1"/>
      <c r="AG1" s="1"/>
      <c r="AH1" s="1"/>
    </row>
    <row r="2" customFormat="false" ht="21" hidden="false" customHeight="true" outlineLevel="0" collapsed="false">
      <c r="A2" s="1"/>
      <c r="B2" s="101" t="s">
        <v>2</v>
      </c>
      <c r="C2" s="3" t="s">
        <v>2</v>
      </c>
      <c r="D2" s="3"/>
      <c r="E2" s="3"/>
      <c r="F2" s="3"/>
      <c r="G2" s="3"/>
      <c r="H2" s="3"/>
      <c r="I2" s="3"/>
      <c r="J2" s="3"/>
      <c r="K2" s="3"/>
      <c r="L2" s="3"/>
      <c r="M2" s="3"/>
      <c r="N2" s="3"/>
      <c r="O2" s="3"/>
      <c r="P2" s="3"/>
      <c r="Q2" s="3"/>
      <c r="R2" s="3"/>
      <c r="S2" s="3"/>
      <c r="T2" s="3"/>
      <c r="U2" s="3"/>
      <c r="V2" s="3"/>
      <c r="W2" s="3"/>
      <c r="X2" s="101"/>
      <c r="Y2" s="101"/>
      <c r="Z2" s="101"/>
      <c r="AA2" s="101"/>
      <c r="AB2" s="101"/>
      <c r="AC2" s="101"/>
      <c r="AD2" s="101"/>
      <c r="AE2" s="1"/>
      <c r="AF2" s="1"/>
      <c r="AG2" s="1"/>
      <c r="AH2" s="1"/>
    </row>
    <row r="3" customFormat="false" ht="21" hidden="false" customHeight="true" outlineLevel="0" collapsed="false">
      <c r="A3" s="1"/>
      <c r="B3" s="101" t="s">
        <v>58</v>
      </c>
      <c r="C3" s="3" t="s">
        <v>3</v>
      </c>
      <c r="D3" s="3"/>
      <c r="E3" s="3"/>
      <c r="F3" s="3"/>
      <c r="G3" s="3"/>
      <c r="H3" s="3"/>
      <c r="I3" s="3"/>
      <c r="J3" s="3"/>
      <c r="K3" s="3"/>
      <c r="L3" s="3"/>
      <c r="M3" s="3"/>
      <c r="N3" s="3"/>
      <c r="O3" s="3"/>
      <c r="P3" s="3"/>
      <c r="Q3" s="3"/>
      <c r="R3" s="3"/>
      <c r="S3" s="3"/>
      <c r="T3" s="3"/>
      <c r="U3" s="3"/>
      <c r="V3" s="3"/>
      <c r="W3" s="3"/>
      <c r="X3" s="101"/>
      <c r="Y3" s="101"/>
      <c r="Z3" s="101"/>
      <c r="AA3" s="101"/>
      <c r="AB3" s="101"/>
      <c r="AC3" s="101"/>
      <c r="AD3" s="101"/>
      <c r="AE3" s="1"/>
      <c r="AF3" s="1"/>
      <c r="AG3" s="1"/>
      <c r="AH3" s="1"/>
    </row>
    <row r="4" customFormat="false" ht="26" hidden="false" customHeight="false" outlineLevel="0" collapsed="false">
      <c r="A4" s="1"/>
      <c r="B4" s="101" t="s">
        <v>59</v>
      </c>
      <c r="C4" s="3" t="s">
        <v>7</v>
      </c>
      <c r="D4" s="3"/>
      <c r="E4" s="3"/>
      <c r="F4" s="3"/>
      <c r="G4" s="3"/>
      <c r="H4" s="3"/>
      <c r="I4" s="3"/>
      <c r="J4" s="3"/>
      <c r="K4" s="3"/>
      <c r="L4" s="3"/>
      <c r="M4" s="3"/>
      <c r="N4" s="3"/>
      <c r="O4" s="3"/>
      <c r="P4" s="3"/>
      <c r="Q4" s="3"/>
      <c r="R4" s="3"/>
      <c r="S4" s="3"/>
      <c r="T4" s="3"/>
      <c r="U4" s="3"/>
      <c r="V4" s="3"/>
      <c r="W4" s="3"/>
      <c r="X4" s="101"/>
      <c r="Y4" s="101"/>
      <c r="Z4" s="101"/>
      <c r="AA4" s="101"/>
      <c r="AB4" s="101"/>
      <c r="AC4" s="101"/>
      <c r="AD4" s="101"/>
      <c r="AE4" s="1"/>
      <c r="AF4" s="1"/>
      <c r="AG4" s="1"/>
      <c r="AH4" s="1"/>
    </row>
    <row r="5" s="100" customFormat="true" ht="20.25" hidden="false" customHeight="true" outlineLevel="0" collapsed="false">
      <c r="A5" s="1"/>
      <c r="B5" s="102"/>
      <c r="C5" s="102"/>
      <c r="D5" s="102"/>
      <c r="E5" s="102"/>
      <c r="F5" s="102"/>
      <c r="G5" s="102"/>
      <c r="H5" s="102"/>
      <c r="I5" s="103"/>
      <c r="J5" s="103"/>
      <c r="K5" s="103"/>
      <c r="L5" s="103"/>
      <c r="M5" s="103"/>
      <c r="N5" s="103"/>
      <c r="O5" s="103"/>
      <c r="P5" s="103"/>
      <c r="Q5" s="103"/>
      <c r="R5" s="103"/>
      <c r="S5" s="103"/>
      <c r="T5" s="103"/>
      <c r="U5" s="103"/>
      <c r="V5" s="103"/>
      <c r="W5" s="103"/>
    </row>
    <row r="6" s="106" customFormat="true" ht="45" hidden="false" customHeight="true" outlineLevel="0" collapsed="false">
      <c r="A6" s="104"/>
      <c r="B6" s="17"/>
      <c r="C6" s="17"/>
      <c r="D6" s="17"/>
      <c r="E6" s="17"/>
      <c r="F6" s="17"/>
      <c r="G6" s="17"/>
      <c r="H6" s="17"/>
      <c r="I6" s="15" t="s">
        <v>60</v>
      </c>
      <c r="J6" s="15"/>
      <c r="K6" s="15"/>
      <c r="L6" s="15"/>
      <c r="M6" s="15"/>
      <c r="N6" s="15"/>
      <c r="O6" s="15"/>
      <c r="P6" s="15"/>
      <c r="Q6" s="15"/>
      <c r="R6" s="15"/>
      <c r="S6" s="105" t="s">
        <v>61</v>
      </c>
      <c r="T6" s="105"/>
      <c r="U6" s="105"/>
      <c r="V6" s="105"/>
      <c r="W6" s="105"/>
    </row>
    <row r="7" customFormat="false" ht="67.5" hidden="false" customHeight="true" outlineLevel="0" collapsed="false">
      <c r="A7" s="107"/>
      <c r="B7" s="108"/>
      <c r="C7" s="109" t="s">
        <v>62</v>
      </c>
      <c r="D7" s="110" t="s">
        <v>63</v>
      </c>
      <c r="E7" s="111" t="s">
        <v>64</v>
      </c>
      <c r="F7" s="112"/>
      <c r="G7" s="110" t="s">
        <v>65</v>
      </c>
      <c r="H7" s="113" t="s">
        <v>66</v>
      </c>
      <c r="I7" s="114" t="s">
        <v>67</v>
      </c>
      <c r="J7" s="115" t="s">
        <v>68</v>
      </c>
      <c r="K7" s="116" t="s">
        <v>69</v>
      </c>
      <c r="L7" s="115" t="s">
        <v>70</v>
      </c>
      <c r="M7" s="116" t="s">
        <v>71</v>
      </c>
      <c r="N7" s="115" t="s">
        <v>72</v>
      </c>
      <c r="O7" s="116" t="s">
        <v>73</v>
      </c>
      <c r="P7" s="115" t="s">
        <v>74</v>
      </c>
      <c r="Q7" s="116" t="s">
        <v>75</v>
      </c>
      <c r="R7" s="115" t="s">
        <v>76</v>
      </c>
      <c r="S7" s="116" t="s">
        <v>31</v>
      </c>
      <c r="T7" s="115" t="s">
        <v>24</v>
      </c>
      <c r="U7" s="117" t="s">
        <v>34</v>
      </c>
      <c r="V7" s="118" t="s">
        <v>23</v>
      </c>
      <c r="W7" s="117" t="s">
        <v>37</v>
      </c>
    </row>
    <row r="8" customFormat="false" ht="21.75" hidden="false" customHeight="true" outlineLevel="0" collapsed="false">
      <c r="A8" s="119"/>
      <c r="B8" s="120" t="s">
        <v>77</v>
      </c>
      <c r="C8" s="109"/>
      <c r="D8" s="110"/>
      <c r="E8" s="111"/>
      <c r="F8" s="121" t="s">
        <v>65</v>
      </c>
      <c r="G8" s="110"/>
      <c r="H8" s="122" t="s">
        <v>64</v>
      </c>
      <c r="I8" s="123" t="s">
        <v>32</v>
      </c>
      <c r="J8" s="124" t="s">
        <v>33</v>
      </c>
      <c r="K8" s="125" t="s">
        <v>34</v>
      </c>
      <c r="L8" s="124" t="s">
        <v>35</v>
      </c>
      <c r="M8" s="125" t="s">
        <v>36</v>
      </c>
      <c r="N8" s="124" t="s">
        <v>37</v>
      </c>
      <c r="O8" s="125" t="s">
        <v>78</v>
      </c>
      <c r="P8" s="124" t="s">
        <v>38</v>
      </c>
      <c r="Q8" s="125" t="s">
        <v>39</v>
      </c>
      <c r="R8" s="124" t="s">
        <v>40</v>
      </c>
      <c r="S8" s="125" t="s">
        <v>79</v>
      </c>
      <c r="T8" s="124" t="s">
        <v>80</v>
      </c>
      <c r="U8" s="125" t="s">
        <v>81</v>
      </c>
      <c r="V8" s="124" t="s">
        <v>82</v>
      </c>
      <c r="W8" s="125" t="s">
        <v>83</v>
      </c>
    </row>
    <row r="9" s="100" customFormat="true" ht="22.5" hidden="false" customHeight="true" outlineLevel="0" collapsed="false">
      <c r="A9" s="126" t="n">
        <v>1</v>
      </c>
      <c r="B9" s="127"/>
      <c r="C9" s="128"/>
      <c r="D9" s="128"/>
      <c r="E9" s="129"/>
      <c r="F9" s="128"/>
      <c r="G9" s="130"/>
      <c r="H9" s="131"/>
      <c r="I9" s="132"/>
      <c r="J9" s="133"/>
      <c r="K9" s="132"/>
      <c r="L9" s="133"/>
      <c r="M9" s="132"/>
      <c r="N9" s="133"/>
      <c r="O9" s="132"/>
      <c r="P9" s="133"/>
      <c r="Q9" s="132"/>
      <c r="R9" s="133"/>
      <c r="S9" s="132"/>
      <c r="T9" s="133"/>
      <c r="U9" s="132"/>
      <c r="V9" s="133"/>
      <c r="W9" s="132"/>
    </row>
    <row r="10" s="100" customFormat="true" ht="27" hidden="false" customHeight="true" outlineLevel="0" collapsed="false">
      <c r="A10" s="126"/>
      <c r="B10" s="127"/>
      <c r="C10" s="134"/>
      <c r="D10" s="134"/>
      <c r="E10" s="135"/>
      <c r="F10" s="134"/>
      <c r="G10" s="130"/>
      <c r="H10" s="131"/>
      <c r="I10" s="132"/>
      <c r="J10" s="133"/>
      <c r="K10" s="132"/>
      <c r="L10" s="133"/>
      <c r="M10" s="132"/>
      <c r="N10" s="133"/>
      <c r="O10" s="132"/>
      <c r="P10" s="133"/>
      <c r="Q10" s="132"/>
      <c r="R10" s="133"/>
      <c r="S10" s="132"/>
      <c r="T10" s="133"/>
      <c r="U10" s="132"/>
      <c r="V10" s="133"/>
      <c r="W10" s="132"/>
    </row>
    <row r="11" s="100" customFormat="true" ht="18" hidden="false" customHeight="true" outlineLevel="0" collapsed="false">
      <c r="A11" s="126" t="n">
        <v>2</v>
      </c>
      <c r="B11" s="136"/>
      <c r="C11" s="137"/>
      <c r="D11" s="137"/>
      <c r="E11" s="138"/>
      <c r="F11" s="137"/>
      <c r="G11" s="139"/>
      <c r="H11" s="140"/>
      <c r="I11" s="141"/>
      <c r="J11" s="105"/>
      <c r="K11" s="141"/>
      <c r="L11" s="105"/>
      <c r="M11" s="141"/>
      <c r="N11" s="105"/>
      <c r="O11" s="141"/>
      <c r="P11" s="105"/>
      <c r="Q11" s="141"/>
      <c r="R11" s="105"/>
      <c r="S11" s="141"/>
      <c r="T11" s="105"/>
      <c r="U11" s="141"/>
      <c r="V11" s="105"/>
      <c r="W11" s="141"/>
    </row>
    <row r="12" s="100" customFormat="true" ht="18" hidden="false" customHeight="true" outlineLevel="0" collapsed="false">
      <c r="A12" s="126"/>
      <c r="B12" s="136"/>
      <c r="C12" s="134"/>
      <c r="D12" s="134"/>
      <c r="E12" s="135"/>
      <c r="F12" s="134"/>
      <c r="G12" s="139"/>
      <c r="H12" s="140"/>
      <c r="I12" s="141"/>
      <c r="J12" s="105"/>
      <c r="K12" s="141"/>
      <c r="L12" s="105"/>
      <c r="M12" s="141"/>
      <c r="N12" s="105"/>
      <c r="O12" s="141"/>
      <c r="P12" s="105"/>
      <c r="Q12" s="141"/>
      <c r="R12" s="105"/>
      <c r="S12" s="141"/>
      <c r="T12" s="105"/>
      <c r="U12" s="141"/>
      <c r="V12" s="105"/>
      <c r="W12" s="141"/>
    </row>
    <row r="13" s="100" customFormat="true" ht="18" hidden="false" customHeight="true" outlineLevel="0" collapsed="false">
      <c r="A13" s="126" t="n">
        <v>3</v>
      </c>
      <c r="B13" s="127"/>
      <c r="C13" s="128"/>
      <c r="D13" s="128"/>
      <c r="E13" s="129"/>
      <c r="F13" s="128"/>
      <c r="G13" s="142"/>
      <c r="H13" s="143"/>
      <c r="I13" s="144"/>
      <c r="J13" s="145"/>
      <c r="K13" s="144"/>
      <c r="L13" s="145"/>
      <c r="M13" s="144"/>
      <c r="N13" s="145"/>
      <c r="O13" s="144"/>
      <c r="P13" s="145"/>
      <c r="Q13" s="144"/>
      <c r="R13" s="145"/>
      <c r="S13" s="144"/>
      <c r="T13" s="145"/>
      <c r="U13" s="144"/>
      <c r="V13" s="145"/>
      <c r="W13" s="144"/>
    </row>
    <row r="14" s="100" customFormat="true" ht="18" hidden="false" customHeight="true" outlineLevel="0" collapsed="false">
      <c r="A14" s="126"/>
      <c r="B14" s="127"/>
      <c r="C14" s="146"/>
      <c r="D14" s="146"/>
      <c r="E14" s="147"/>
      <c r="F14" s="146"/>
      <c r="G14" s="142"/>
      <c r="H14" s="143"/>
      <c r="I14" s="144"/>
      <c r="J14" s="145"/>
      <c r="K14" s="144"/>
      <c r="L14" s="145"/>
      <c r="M14" s="144"/>
      <c r="N14" s="145"/>
      <c r="O14" s="144"/>
      <c r="P14" s="145"/>
      <c r="Q14" s="144"/>
      <c r="R14" s="145"/>
      <c r="S14" s="144"/>
      <c r="T14" s="145"/>
      <c r="U14" s="144"/>
      <c r="V14" s="145"/>
      <c r="W14" s="144"/>
    </row>
    <row r="15" s="100" customFormat="true" ht="18" hidden="false" customHeight="true" outlineLevel="0" collapsed="false">
      <c r="A15" s="126" t="n">
        <v>4</v>
      </c>
      <c r="B15" s="127"/>
      <c r="C15" s="128"/>
      <c r="D15" s="128"/>
      <c r="E15" s="129"/>
      <c r="F15" s="128"/>
      <c r="G15" s="148"/>
      <c r="H15" s="131"/>
      <c r="I15" s="141"/>
      <c r="J15" s="105"/>
      <c r="K15" s="141"/>
      <c r="L15" s="105"/>
      <c r="M15" s="141"/>
      <c r="N15" s="105"/>
      <c r="O15" s="141"/>
      <c r="P15" s="105"/>
      <c r="Q15" s="141"/>
      <c r="R15" s="105"/>
      <c r="S15" s="141"/>
      <c r="T15" s="105"/>
      <c r="U15" s="141"/>
      <c r="V15" s="105"/>
      <c r="W15" s="141"/>
    </row>
    <row r="16" s="100" customFormat="true" ht="18" hidden="false" customHeight="true" outlineLevel="0" collapsed="false">
      <c r="A16" s="126"/>
      <c r="B16" s="127"/>
      <c r="C16" s="134"/>
      <c r="D16" s="134"/>
      <c r="E16" s="135"/>
      <c r="F16" s="134"/>
      <c r="G16" s="148"/>
      <c r="H16" s="131"/>
      <c r="I16" s="141"/>
      <c r="J16" s="105"/>
      <c r="K16" s="141"/>
      <c r="L16" s="105"/>
      <c r="M16" s="141"/>
      <c r="N16" s="105"/>
      <c r="O16" s="141"/>
      <c r="P16" s="105"/>
      <c r="Q16" s="141"/>
      <c r="R16" s="105"/>
      <c r="S16" s="141"/>
      <c r="T16" s="105"/>
      <c r="U16" s="141"/>
      <c r="V16" s="105"/>
      <c r="W16" s="141"/>
    </row>
    <row r="17" s="100" customFormat="true" ht="18" hidden="false" customHeight="true" outlineLevel="0" collapsed="false">
      <c r="A17" s="126" t="n">
        <v>5</v>
      </c>
      <c r="B17" s="127"/>
      <c r="C17" s="128"/>
      <c r="D17" s="128"/>
      <c r="E17" s="129"/>
      <c r="F17" s="128"/>
      <c r="G17" s="148"/>
      <c r="H17" s="131"/>
      <c r="I17" s="144"/>
      <c r="J17" s="145"/>
      <c r="K17" s="144"/>
      <c r="L17" s="145"/>
      <c r="M17" s="144"/>
      <c r="N17" s="145"/>
      <c r="O17" s="144"/>
      <c r="P17" s="145"/>
      <c r="Q17" s="144"/>
      <c r="R17" s="145"/>
      <c r="S17" s="144"/>
      <c r="T17" s="145"/>
      <c r="U17" s="144"/>
      <c r="V17" s="145"/>
      <c r="W17" s="144"/>
    </row>
    <row r="18" s="100" customFormat="true" ht="18" hidden="false" customHeight="true" outlineLevel="0" collapsed="false">
      <c r="A18" s="126"/>
      <c r="B18" s="127"/>
      <c r="C18" s="134"/>
      <c r="D18" s="134"/>
      <c r="E18" s="135"/>
      <c r="F18" s="134"/>
      <c r="G18" s="148"/>
      <c r="H18" s="131"/>
      <c r="I18" s="144"/>
      <c r="J18" s="145"/>
      <c r="K18" s="144"/>
      <c r="L18" s="145"/>
      <c r="M18" s="144"/>
      <c r="N18" s="145"/>
      <c r="O18" s="144"/>
      <c r="P18" s="145"/>
      <c r="Q18" s="144"/>
      <c r="R18" s="145"/>
      <c r="S18" s="144"/>
      <c r="T18" s="145"/>
      <c r="U18" s="144"/>
      <c r="V18" s="145"/>
      <c r="W18" s="144"/>
    </row>
    <row r="19" s="100" customFormat="true" ht="18" hidden="false" customHeight="true" outlineLevel="0" collapsed="false">
      <c r="A19" s="126" t="n">
        <v>6</v>
      </c>
      <c r="B19" s="127"/>
      <c r="C19" s="137"/>
      <c r="D19" s="137"/>
      <c r="E19" s="138"/>
      <c r="F19" s="137"/>
      <c r="G19" s="139"/>
      <c r="H19" s="140"/>
      <c r="I19" s="141"/>
      <c r="J19" s="105"/>
      <c r="K19" s="141"/>
      <c r="L19" s="105"/>
      <c r="M19" s="141"/>
      <c r="N19" s="105"/>
      <c r="O19" s="141"/>
      <c r="P19" s="105"/>
      <c r="Q19" s="141"/>
      <c r="R19" s="105"/>
      <c r="S19" s="141"/>
      <c r="T19" s="105"/>
      <c r="U19" s="141"/>
      <c r="V19" s="105"/>
      <c r="W19" s="141"/>
    </row>
    <row r="20" s="100" customFormat="true" ht="18" hidden="false" customHeight="true" outlineLevel="0" collapsed="false">
      <c r="A20" s="126"/>
      <c r="B20" s="127"/>
      <c r="C20" s="134"/>
      <c r="D20" s="134"/>
      <c r="E20" s="135"/>
      <c r="F20" s="134"/>
      <c r="G20" s="139"/>
      <c r="H20" s="140"/>
      <c r="I20" s="141"/>
      <c r="J20" s="105"/>
      <c r="K20" s="141"/>
      <c r="L20" s="105"/>
      <c r="M20" s="141"/>
      <c r="N20" s="105"/>
      <c r="O20" s="141"/>
      <c r="P20" s="105"/>
      <c r="Q20" s="141"/>
      <c r="R20" s="105"/>
      <c r="S20" s="141"/>
      <c r="T20" s="105"/>
      <c r="U20" s="141"/>
      <c r="V20" s="105"/>
      <c r="W20" s="141"/>
    </row>
    <row r="21" s="100" customFormat="true" ht="18" hidden="false" customHeight="true" outlineLevel="0" collapsed="false">
      <c r="A21" s="126" t="n">
        <v>7</v>
      </c>
      <c r="B21" s="127"/>
      <c r="C21" s="128"/>
      <c r="D21" s="128"/>
      <c r="E21" s="129"/>
      <c r="F21" s="128"/>
      <c r="G21" s="142"/>
      <c r="H21" s="143"/>
      <c r="I21" s="144"/>
      <c r="J21" s="145"/>
      <c r="K21" s="144"/>
      <c r="L21" s="145"/>
      <c r="M21" s="144"/>
      <c r="N21" s="145"/>
      <c r="O21" s="144"/>
      <c r="P21" s="145"/>
      <c r="Q21" s="144"/>
      <c r="R21" s="145"/>
      <c r="S21" s="144"/>
      <c r="T21" s="145"/>
      <c r="U21" s="144"/>
      <c r="V21" s="145"/>
      <c r="W21" s="144"/>
    </row>
    <row r="22" s="100" customFormat="true" ht="18" hidden="false" customHeight="true" outlineLevel="0" collapsed="false">
      <c r="A22" s="126"/>
      <c r="B22" s="127"/>
      <c r="C22" s="146"/>
      <c r="D22" s="146"/>
      <c r="E22" s="147"/>
      <c r="F22" s="146"/>
      <c r="G22" s="142"/>
      <c r="H22" s="143"/>
      <c r="I22" s="144"/>
      <c r="J22" s="145"/>
      <c r="K22" s="144"/>
      <c r="L22" s="145"/>
      <c r="M22" s="144"/>
      <c r="N22" s="145"/>
      <c r="O22" s="144"/>
      <c r="P22" s="145"/>
      <c r="Q22" s="144"/>
      <c r="R22" s="145"/>
      <c r="S22" s="144"/>
      <c r="T22" s="145"/>
      <c r="U22" s="144"/>
      <c r="V22" s="145"/>
      <c r="W22" s="144"/>
    </row>
    <row r="23" s="100" customFormat="true" ht="18" hidden="false" customHeight="true" outlineLevel="0" collapsed="false">
      <c r="A23" s="126" t="n">
        <v>8</v>
      </c>
      <c r="B23" s="127"/>
      <c r="C23" s="128"/>
      <c r="D23" s="128"/>
      <c r="E23" s="129"/>
      <c r="F23" s="128"/>
      <c r="G23" s="148"/>
      <c r="H23" s="131"/>
      <c r="I23" s="141"/>
      <c r="J23" s="105"/>
      <c r="K23" s="141"/>
      <c r="L23" s="105"/>
      <c r="M23" s="141"/>
      <c r="N23" s="105"/>
      <c r="O23" s="141"/>
      <c r="P23" s="105"/>
      <c r="Q23" s="141"/>
      <c r="R23" s="105"/>
      <c r="S23" s="141"/>
      <c r="T23" s="105"/>
      <c r="U23" s="141"/>
      <c r="V23" s="105"/>
      <c r="W23" s="141"/>
    </row>
    <row r="24" s="100" customFormat="true" ht="18" hidden="false" customHeight="true" outlineLevel="0" collapsed="false">
      <c r="A24" s="126"/>
      <c r="B24" s="127"/>
      <c r="C24" s="134"/>
      <c r="D24" s="134"/>
      <c r="E24" s="135"/>
      <c r="F24" s="134"/>
      <c r="G24" s="148"/>
      <c r="H24" s="131"/>
      <c r="I24" s="141"/>
      <c r="J24" s="105"/>
      <c r="K24" s="141"/>
      <c r="L24" s="105"/>
      <c r="M24" s="141"/>
      <c r="N24" s="105"/>
      <c r="O24" s="141"/>
      <c r="P24" s="105"/>
      <c r="Q24" s="141"/>
      <c r="R24" s="105"/>
      <c r="S24" s="141"/>
      <c r="T24" s="105"/>
      <c r="U24" s="141"/>
      <c r="V24" s="105"/>
      <c r="W24" s="141"/>
    </row>
    <row r="25" s="100" customFormat="true" ht="18" hidden="false" customHeight="true" outlineLevel="0" collapsed="false">
      <c r="A25" s="126" t="n">
        <v>9</v>
      </c>
      <c r="B25" s="127"/>
      <c r="C25" s="128"/>
      <c r="D25" s="128"/>
      <c r="E25" s="129"/>
      <c r="F25" s="128"/>
      <c r="G25" s="149"/>
      <c r="H25" s="150"/>
      <c r="I25" s="144"/>
      <c r="J25" s="145"/>
      <c r="K25" s="144"/>
      <c r="L25" s="145"/>
      <c r="M25" s="144"/>
      <c r="N25" s="145"/>
      <c r="O25" s="151"/>
      <c r="P25" s="152"/>
      <c r="Q25" s="144"/>
      <c r="R25" s="145"/>
      <c r="S25" s="144"/>
      <c r="T25" s="145"/>
      <c r="U25" s="144"/>
      <c r="V25" s="145"/>
      <c r="W25" s="144"/>
    </row>
    <row r="26" s="100" customFormat="true" ht="18" hidden="false" customHeight="true" outlineLevel="0" collapsed="false">
      <c r="A26" s="126"/>
      <c r="B26" s="127"/>
      <c r="C26" s="134"/>
      <c r="D26" s="134"/>
      <c r="E26" s="135"/>
      <c r="F26" s="134"/>
      <c r="G26" s="149"/>
      <c r="H26" s="150"/>
      <c r="I26" s="144"/>
      <c r="J26" s="145"/>
      <c r="K26" s="144"/>
      <c r="L26" s="145"/>
      <c r="M26" s="144"/>
      <c r="N26" s="145"/>
      <c r="O26" s="151"/>
      <c r="P26" s="152"/>
      <c r="Q26" s="144"/>
      <c r="R26" s="145"/>
      <c r="S26" s="144"/>
      <c r="T26" s="145"/>
      <c r="U26" s="144"/>
      <c r="V26" s="145"/>
      <c r="W26" s="144"/>
    </row>
    <row r="27" s="100" customFormat="true" ht="18" hidden="false" customHeight="true" outlineLevel="0" collapsed="false">
      <c r="A27" s="126" t="n">
        <v>10</v>
      </c>
      <c r="B27" s="127"/>
      <c r="C27" s="137"/>
      <c r="D27" s="137"/>
      <c r="E27" s="138"/>
      <c r="F27" s="137"/>
      <c r="G27" s="139"/>
      <c r="H27" s="140"/>
      <c r="I27" s="141"/>
      <c r="J27" s="105"/>
      <c r="K27" s="141"/>
      <c r="L27" s="105"/>
      <c r="M27" s="141"/>
      <c r="N27" s="105"/>
      <c r="O27" s="141"/>
      <c r="P27" s="105"/>
      <c r="Q27" s="141"/>
      <c r="R27" s="105"/>
      <c r="S27" s="141"/>
      <c r="T27" s="105"/>
      <c r="U27" s="141"/>
      <c r="V27" s="105"/>
      <c r="W27" s="141"/>
    </row>
    <row r="28" s="100" customFormat="true" ht="18" hidden="false" customHeight="true" outlineLevel="0" collapsed="false">
      <c r="A28" s="126"/>
      <c r="B28" s="127"/>
      <c r="C28" s="134"/>
      <c r="D28" s="134"/>
      <c r="E28" s="135"/>
      <c r="F28" s="134"/>
      <c r="G28" s="139"/>
      <c r="H28" s="140"/>
      <c r="I28" s="141"/>
      <c r="J28" s="105"/>
      <c r="K28" s="141"/>
      <c r="L28" s="105"/>
      <c r="M28" s="141"/>
      <c r="N28" s="105"/>
      <c r="O28" s="141"/>
      <c r="P28" s="105"/>
      <c r="Q28" s="141"/>
      <c r="R28" s="105"/>
      <c r="S28" s="141"/>
      <c r="T28" s="105"/>
      <c r="U28" s="141"/>
      <c r="V28" s="105"/>
      <c r="W28" s="141"/>
    </row>
    <row r="29" s="100" customFormat="true" ht="18" hidden="false" customHeight="true" outlineLevel="0" collapsed="false">
      <c r="A29" s="126" t="n">
        <v>11</v>
      </c>
      <c r="B29" s="127"/>
      <c r="C29" s="128"/>
      <c r="D29" s="128"/>
      <c r="E29" s="129"/>
      <c r="F29" s="128"/>
      <c r="G29" s="142"/>
      <c r="H29" s="143"/>
      <c r="I29" s="144"/>
      <c r="J29" s="145"/>
      <c r="K29" s="144"/>
      <c r="L29" s="145"/>
      <c r="M29" s="144"/>
      <c r="N29" s="145"/>
      <c r="O29" s="144"/>
      <c r="P29" s="145"/>
      <c r="Q29" s="144"/>
      <c r="R29" s="145"/>
      <c r="S29" s="144"/>
      <c r="T29" s="145"/>
      <c r="U29" s="144"/>
      <c r="V29" s="145"/>
      <c r="W29" s="144"/>
    </row>
    <row r="30" s="100" customFormat="true" ht="18" hidden="false" customHeight="true" outlineLevel="0" collapsed="false">
      <c r="A30" s="126"/>
      <c r="B30" s="127"/>
      <c r="C30" s="146"/>
      <c r="D30" s="146"/>
      <c r="E30" s="147"/>
      <c r="F30" s="146"/>
      <c r="G30" s="142"/>
      <c r="H30" s="143"/>
      <c r="I30" s="144"/>
      <c r="J30" s="145"/>
      <c r="K30" s="144"/>
      <c r="L30" s="145"/>
      <c r="M30" s="144"/>
      <c r="N30" s="145"/>
      <c r="O30" s="144"/>
      <c r="P30" s="145"/>
      <c r="Q30" s="144"/>
      <c r="R30" s="145"/>
      <c r="S30" s="144"/>
      <c r="T30" s="145"/>
      <c r="U30" s="144"/>
      <c r="V30" s="145"/>
      <c r="W30" s="144"/>
    </row>
    <row r="31" s="100" customFormat="true" ht="18" hidden="false" customHeight="true" outlineLevel="0" collapsed="false">
      <c r="A31" s="126" t="n">
        <v>12</v>
      </c>
      <c r="B31" s="127"/>
      <c r="C31" s="128"/>
      <c r="D31" s="128"/>
      <c r="E31" s="129"/>
      <c r="F31" s="128"/>
      <c r="G31" s="148"/>
      <c r="H31" s="153"/>
      <c r="I31" s="154"/>
      <c r="J31" s="155"/>
      <c r="K31" s="154"/>
      <c r="L31" s="155"/>
      <c r="M31" s="154"/>
      <c r="N31" s="155"/>
      <c r="O31" s="154"/>
      <c r="P31" s="155"/>
      <c r="Q31" s="141"/>
      <c r="R31" s="105"/>
      <c r="S31" s="141"/>
      <c r="T31" s="105"/>
      <c r="U31" s="141"/>
      <c r="V31" s="105"/>
      <c r="W31" s="141"/>
    </row>
    <row r="32" s="100" customFormat="true" ht="18" hidden="false" customHeight="true" outlineLevel="0" collapsed="false">
      <c r="A32" s="126"/>
      <c r="B32" s="127"/>
      <c r="C32" s="134"/>
      <c r="D32" s="134"/>
      <c r="E32" s="135"/>
      <c r="F32" s="134"/>
      <c r="G32" s="148"/>
      <c r="H32" s="153"/>
      <c r="I32" s="154"/>
      <c r="J32" s="155"/>
      <c r="K32" s="154"/>
      <c r="L32" s="155"/>
      <c r="M32" s="154"/>
      <c r="N32" s="155"/>
      <c r="O32" s="154"/>
      <c r="P32" s="155"/>
      <c r="Q32" s="141"/>
      <c r="R32" s="105"/>
      <c r="S32" s="141"/>
      <c r="T32" s="105"/>
      <c r="U32" s="141"/>
      <c r="V32" s="105"/>
      <c r="W32" s="141"/>
    </row>
    <row r="33" s="100" customFormat="true" ht="18" hidden="false" customHeight="true" outlineLevel="0" collapsed="false">
      <c r="A33" s="126" t="n">
        <v>13</v>
      </c>
      <c r="B33" s="136"/>
      <c r="C33" s="137"/>
      <c r="D33" s="137"/>
      <c r="E33" s="138"/>
      <c r="F33" s="137"/>
      <c r="G33" s="139"/>
      <c r="H33" s="156"/>
      <c r="I33" s="157"/>
      <c r="J33" s="158"/>
      <c r="K33" s="157"/>
      <c r="L33" s="158"/>
      <c r="M33" s="157"/>
      <c r="N33" s="158"/>
      <c r="O33" s="157"/>
      <c r="P33" s="158"/>
      <c r="Q33" s="144"/>
      <c r="R33" s="145"/>
      <c r="S33" s="144"/>
      <c r="T33" s="145"/>
      <c r="U33" s="144"/>
      <c r="V33" s="145"/>
      <c r="W33" s="144"/>
    </row>
    <row r="34" s="100" customFormat="true" ht="18" hidden="false" customHeight="true" outlineLevel="0" collapsed="false">
      <c r="A34" s="126"/>
      <c r="B34" s="136"/>
      <c r="C34" s="134"/>
      <c r="D34" s="134"/>
      <c r="E34" s="135"/>
      <c r="F34" s="134"/>
      <c r="G34" s="139"/>
      <c r="H34" s="156"/>
      <c r="I34" s="157"/>
      <c r="J34" s="158"/>
      <c r="K34" s="157"/>
      <c r="L34" s="158"/>
      <c r="M34" s="157"/>
      <c r="N34" s="158"/>
      <c r="O34" s="157"/>
      <c r="P34" s="158"/>
      <c r="Q34" s="144"/>
      <c r="R34" s="145"/>
      <c r="S34" s="144"/>
      <c r="T34" s="145"/>
      <c r="U34" s="144"/>
      <c r="V34" s="145"/>
      <c r="W34" s="144"/>
    </row>
    <row r="35" s="100" customFormat="true" ht="18" hidden="false" customHeight="true" outlineLevel="0" collapsed="false">
      <c r="A35" s="126" t="n">
        <v>14</v>
      </c>
      <c r="B35" s="127"/>
      <c r="C35" s="137"/>
      <c r="D35" s="137"/>
      <c r="E35" s="138"/>
      <c r="F35" s="137"/>
      <c r="G35" s="139"/>
      <c r="H35" s="140"/>
      <c r="I35" s="141"/>
      <c r="J35" s="105"/>
      <c r="K35" s="141"/>
      <c r="L35" s="105"/>
      <c r="M35" s="141"/>
      <c r="N35" s="105"/>
      <c r="O35" s="141"/>
      <c r="P35" s="105"/>
      <c r="Q35" s="141"/>
      <c r="R35" s="105"/>
      <c r="S35" s="141"/>
      <c r="T35" s="105"/>
      <c r="U35" s="141"/>
      <c r="V35" s="105"/>
      <c r="W35" s="141"/>
    </row>
    <row r="36" s="100" customFormat="true" ht="18" hidden="false" customHeight="true" outlineLevel="0" collapsed="false">
      <c r="A36" s="126"/>
      <c r="B36" s="127"/>
      <c r="C36" s="134"/>
      <c r="D36" s="134"/>
      <c r="E36" s="135"/>
      <c r="F36" s="134"/>
      <c r="G36" s="139"/>
      <c r="H36" s="140"/>
      <c r="I36" s="141"/>
      <c r="J36" s="105"/>
      <c r="K36" s="141"/>
      <c r="L36" s="105"/>
      <c r="M36" s="141"/>
      <c r="N36" s="105"/>
      <c r="O36" s="141"/>
      <c r="P36" s="105"/>
      <c r="Q36" s="141"/>
      <c r="R36" s="105"/>
      <c r="S36" s="141"/>
      <c r="T36" s="105"/>
      <c r="U36" s="141"/>
      <c r="V36" s="105"/>
      <c r="W36" s="141"/>
    </row>
    <row r="37" s="100" customFormat="true" ht="18" hidden="false" customHeight="true" outlineLevel="0" collapsed="false">
      <c r="A37" s="126" t="n">
        <v>15</v>
      </c>
      <c r="B37" s="127"/>
      <c r="C37" s="128"/>
      <c r="D37" s="128"/>
      <c r="E37" s="129"/>
      <c r="F37" s="128"/>
      <c r="G37" s="142"/>
      <c r="H37" s="143"/>
      <c r="I37" s="144"/>
      <c r="J37" s="145"/>
      <c r="K37" s="144"/>
      <c r="L37" s="145"/>
      <c r="M37" s="144"/>
      <c r="N37" s="145"/>
      <c r="O37" s="144"/>
      <c r="P37" s="145"/>
      <c r="Q37" s="144"/>
      <c r="R37" s="145"/>
      <c r="S37" s="144"/>
      <c r="T37" s="145"/>
      <c r="U37" s="144"/>
      <c r="V37" s="145"/>
      <c r="W37" s="144"/>
    </row>
    <row r="38" s="100" customFormat="true" ht="18" hidden="false" customHeight="true" outlineLevel="0" collapsed="false">
      <c r="A38" s="126"/>
      <c r="B38" s="127"/>
      <c r="C38" s="146"/>
      <c r="D38" s="146"/>
      <c r="E38" s="147"/>
      <c r="F38" s="146"/>
      <c r="G38" s="142"/>
      <c r="H38" s="143"/>
      <c r="I38" s="144"/>
      <c r="J38" s="145"/>
      <c r="K38" s="144"/>
      <c r="L38" s="145"/>
      <c r="M38" s="144"/>
      <c r="N38" s="145"/>
      <c r="O38" s="144"/>
      <c r="P38" s="145"/>
      <c r="Q38" s="144"/>
      <c r="R38" s="145"/>
      <c r="S38" s="144"/>
      <c r="T38" s="145"/>
      <c r="U38" s="144"/>
      <c r="V38" s="145"/>
      <c r="W38" s="144"/>
    </row>
    <row r="39" s="100" customFormat="true" ht="18" hidden="false" customHeight="true" outlineLevel="0" collapsed="false">
      <c r="A39" s="126" t="n">
        <v>16</v>
      </c>
      <c r="B39" s="127"/>
      <c r="C39" s="128"/>
      <c r="D39" s="128"/>
      <c r="E39" s="129"/>
      <c r="F39" s="128"/>
      <c r="G39" s="148"/>
      <c r="H39" s="131"/>
      <c r="I39" s="141"/>
      <c r="J39" s="105"/>
      <c r="K39" s="141"/>
      <c r="L39" s="105"/>
      <c r="M39" s="141"/>
      <c r="N39" s="105"/>
      <c r="O39" s="141"/>
      <c r="P39" s="105"/>
      <c r="Q39" s="141"/>
      <c r="R39" s="105"/>
      <c r="S39" s="141"/>
      <c r="T39" s="105"/>
      <c r="U39" s="141"/>
      <c r="V39" s="105"/>
      <c r="W39" s="141"/>
    </row>
    <row r="40" s="100" customFormat="true" ht="18" hidden="false" customHeight="true" outlineLevel="0" collapsed="false">
      <c r="A40" s="126"/>
      <c r="B40" s="127"/>
      <c r="C40" s="134"/>
      <c r="D40" s="134"/>
      <c r="E40" s="135"/>
      <c r="F40" s="134"/>
      <c r="G40" s="148"/>
      <c r="H40" s="131"/>
      <c r="I40" s="141"/>
      <c r="J40" s="105"/>
      <c r="K40" s="141"/>
      <c r="L40" s="105"/>
      <c r="M40" s="141"/>
      <c r="N40" s="105"/>
      <c r="O40" s="141"/>
      <c r="P40" s="105"/>
      <c r="Q40" s="141"/>
      <c r="R40" s="105"/>
      <c r="S40" s="141"/>
      <c r="T40" s="105"/>
      <c r="U40" s="141"/>
      <c r="V40" s="105"/>
      <c r="W40" s="141"/>
    </row>
    <row r="41" s="100" customFormat="true" ht="18" hidden="false" customHeight="true" outlineLevel="0" collapsed="false">
      <c r="A41" s="126" t="n">
        <v>17</v>
      </c>
      <c r="B41" s="127"/>
      <c r="C41" s="128"/>
      <c r="D41" s="128"/>
      <c r="E41" s="129"/>
      <c r="F41" s="128"/>
      <c r="G41" s="148"/>
      <c r="H41" s="131"/>
      <c r="I41" s="144"/>
      <c r="J41" s="145"/>
      <c r="K41" s="144"/>
      <c r="L41" s="145"/>
      <c r="M41" s="144"/>
      <c r="N41" s="145"/>
      <c r="O41" s="144"/>
      <c r="P41" s="145"/>
      <c r="Q41" s="144"/>
      <c r="R41" s="145"/>
      <c r="S41" s="144"/>
      <c r="T41" s="145"/>
      <c r="U41" s="144"/>
      <c r="V41" s="145"/>
      <c r="W41" s="144"/>
    </row>
    <row r="42" s="100" customFormat="true" ht="18" hidden="false" customHeight="true" outlineLevel="0" collapsed="false">
      <c r="A42" s="126"/>
      <c r="B42" s="127"/>
      <c r="C42" s="134"/>
      <c r="D42" s="134"/>
      <c r="E42" s="135"/>
      <c r="F42" s="134"/>
      <c r="G42" s="148"/>
      <c r="H42" s="131"/>
      <c r="I42" s="144"/>
      <c r="J42" s="145"/>
      <c r="K42" s="144"/>
      <c r="L42" s="145"/>
      <c r="M42" s="144"/>
      <c r="N42" s="145"/>
      <c r="O42" s="144"/>
      <c r="P42" s="145"/>
      <c r="Q42" s="144"/>
      <c r="R42" s="145"/>
      <c r="S42" s="144"/>
      <c r="T42" s="145"/>
      <c r="U42" s="144"/>
      <c r="V42" s="145"/>
      <c r="W42" s="144"/>
    </row>
    <row r="43" s="100" customFormat="true" ht="18" hidden="false" customHeight="true" outlineLevel="0" collapsed="false">
      <c r="A43" s="126" t="n">
        <v>18</v>
      </c>
      <c r="B43" s="127"/>
      <c r="C43" s="137"/>
      <c r="D43" s="137"/>
      <c r="E43" s="138"/>
      <c r="F43" s="137"/>
      <c r="G43" s="139"/>
      <c r="H43" s="140"/>
      <c r="I43" s="141"/>
      <c r="J43" s="105"/>
      <c r="K43" s="141"/>
      <c r="L43" s="105"/>
      <c r="M43" s="141"/>
      <c r="N43" s="105"/>
      <c r="O43" s="141"/>
      <c r="P43" s="105"/>
      <c r="Q43" s="141"/>
      <c r="R43" s="105"/>
      <c r="S43" s="141"/>
      <c r="T43" s="105"/>
      <c r="U43" s="141"/>
      <c r="V43" s="105"/>
      <c r="W43" s="141"/>
    </row>
    <row r="44" s="100" customFormat="true" ht="18" hidden="false" customHeight="true" outlineLevel="0" collapsed="false">
      <c r="A44" s="126"/>
      <c r="B44" s="127"/>
      <c r="C44" s="134"/>
      <c r="D44" s="134"/>
      <c r="E44" s="135"/>
      <c r="F44" s="134"/>
      <c r="G44" s="139"/>
      <c r="H44" s="140"/>
      <c r="I44" s="141"/>
      <c r="J44" s="105"/>
      <c r="K44" s="141"/>
      <c r="L44" s="105"/>
      <c r="M44" s="141"/>
      <c r="N44" s="105"/>
      <c r="O44" s="141"/>
      <c r="P44" s="105"/>
      <c r="Q44" s="141"/>
      <c r="R44" s="105"/>
      <c r="S44" s="141"/>
      <c r="T44" s="105"/>
      <c r="U44" s="141"/>
      <c r="V44" s="105"/>
      <c r="W44" s="141"/>
    </row>
    <row r="45" s="100" customFormat="true" ht="18" hidden="false" customHeight="true" outlineLevel="0" collapsed="false">
      <c r="A45" s="126" t="n">
        <v>19</v>
      </c>
      <c r="B45" s="127"/>
      <c r="C45" s="128"/>
      <c r="D45" s="128"/>
      <c r="E45" s="129"/>
      <c r="F45" s="128"/>
      <c r="G45" s="142"/>
      <c r="H45" s="143"/>
      <c r="I45" s="144"/>
      <c r="J45" s="145"/>
      <c r="K45" s="144"/>
      <c r="L45" s="145"/>
      <c r="M45" s="144"/>
      <c r="N45" s="145"/>
      <c r="O45" s="144"/>
      <c r="P45" s="145"/>
      <c r="Q45" s="144"/>
      <c r="R45" s="145"/>
      <c r="S45" s="144"/>
      <c r="T45" s="145"/>
      <c r="U45" s="144"/>
      <c r="V45" s="145"/>
      <c r="W45" s="144"/>
    </row>
    <row r="46" s="100" customFormat="true" ht="18" hidden="false" customHeight="true" outlineLevel="0" collapsed="false">
      <c r="A46" s="126"/>
      <c r="B46" s="127"/>
      <c r="C46" s="146"/>
      <c r="D46" s="146"/>
      <c r="E46" s="147"/>
      <c r="F46" s="146"/>
      <c r="G46" s="142"/>
      <c r="H46" s="143"/>
      <c r="I46" s="144"/>
      <c r="J46" s="145"/>
      <c r="K46" s="144"/>
      <c r="L46" s="145"/>
      <c r="M46" s="144"/>
      <c r="N46" s="145"/>
      <c r="O46" s="144"/>
      <c r="P46" s="145"/>
      <c r="Q46" s="144"/>
      <c r="R46" s="145"/>
      <c r="S46" s="144"/>
      <c r="T46" s="145"/>
      <c r="U46" s="144"/>
      <c r="V46" s="145"/>
      <c r="W46" s="144"/>
    </row>
    <row r="47" s="100" customFormat="true" ht="18" hidden="false" customHeight="true" outlineLevel="0" collapsed="false">
      <c r="A47" s="126" t="n">
        <v>20</v>
      </c>
      <c r="B47" s="127"/>
      <c r="C47" s="128"/>
      <c r="D47" s="128"/>
      <c r="E47" s="129"/>
      <c r="F47" s="128"/>
      <c r="G47" s="148"/>
      <c r="H47" s="131"/>
      <c r="I47" s="141"/>
      <c r="J47" s="105"/>
      <c r="K47" s="141"/>
      <c r="L47" s="105"/>
      <c r="M47" s="141"/>
      <c r="N47" s="105"/>
      <c r="O47" s="141"/>
      <c r="P47" s="105"/>
      <c r="Q47" s="141"/>
      <c r="R47" s="105"/>
      <c r="S47" s="141"/>
      <c r="T47" s="105"/>
      <c r="U47" s="141"/>
      <c r="V47" s="105"/>
      <c r="W47" s="141"/>
    </row>
    <row r="48" s="100" customFormat="true" ht="19.5" hidden="false" customHeight="true" outlineLevel="0" collapsed="false">
      <c r="A48" s="126"/>
      <c r="B48" s="127"/>
      <c r="C48" s="134"/>
      <c r="D48" s="134"/>
      <c r="E48" s="135"/>
      <c r="F48" s="134"/>
      <c r="G48" s="148"/>
      <c r="H48" s="131"/>
      <c r="I48" s="141"/>
      <c r="J48" s="105"/>
      <c r="K48" s="141"/>
      <c r="L48" s="105"/>
      <c r="M48" s="141"/>
      <c r="N48" s="105"/>
      <c r="O48" s="141"/>
      <c r="P48" s="105"/>
      <c r="Q48" s="141"/>
      <c r="R48" s="105"/>
      <c r="S48" s="141"/>
      <c r="T48" s="105"/>
      <c r="U48" s="141"/>
      <c r="V48" s="105"/>
      <c r="W48" s="141"/>
    </row>
    <row r="49" s="100" customFormat="true" ht="19.5" hidden="true" customHeight="true" outlineLevel="1" collapsed="false">
      <c r="A49" s="126" t="n">
        <v>21</v>
      </c>
      <c r="B49" s="127"/>
      <c r="C49" s="128" t="e">
        <f aca="false">IF(#REF!="","",VLOOKUP(#REF!,[0]!lt,2))</f>
        <v>#VALUE!</v>
      </c>
      <c r="D49" s="128" t="e">
        <f aca="false">IF(#REF!="","",VLOOKUP(#REF!,[0]!lt,3))</f>
        <v>#VALUE!</v>
      </c>
      <c r="E49" s="129" t="e">
        <f aca="false">IF(#REF!="","",VLOOKUP(#REF!,[0]!lt,5))</f>
        <v>#VALUE!</v>
      </c>
      <c r="F49" s="128" t="e">
        <f aca="false">IF(#REF!="","",VLOOKUP(#REF!,[0]!lt,4))</f>
        <v>#VALUE!</v>
      </c>
      <c r="G49" s="148" t="e">
        <f aca="false">IF(F49=F50,F49,CONCATENATE(F49," / ",F50))</f>
        <v>#VALUE!</v>
      </c>
      <c r="H49" s="131" t="e">
        <f aca="false" t="array" ref="H49:H49">IF(E49:G49="","",SUM(E49+E50))</f>
        <v>#VALUE!</v>
      </c>
      <c r="I49" s="159" t="e">
        <f aca="false">IF(#REF!=$I$8,#REF!,"")</f>
        <v>#VALUE!</v>
      </c>
      <c r="J49" s="160" t="e">
        <f aca="false">IF(#REF!=$J$8,#REF!,"")</f>
        <v>#VALUE!</v>
      </c>
      <c r="K49" s="159" t="e">
        <f aca="false">IF(#REF!=$K$8,#REF!,"")</f>
        <v>#VALUE!</v>
      </c>
      <c r="L49" s="160" t="e">
        <f aca="false">IF(#REF!=$L$8,#REF!,"")</f>
        <v>#VALUE!</v>
      </c>
      <c r="M49" s="159" t="e">
        <f aca="false">IF(#REF!=$M$8,#REF!,"")</f>
        <v>#VALUE!</v>
      </c>
      <c r="N49" s="160" t="e">
        <f aca="false">IF(#REF!=$N$8,#REF!,"")</f>
        <v>#VALUE!</v>
      </c>
      <c r="O49" s="159" t="e">
        <f aca="false">IF(#REF!=$O$8,#REF!,"")</f>
        <v>#VALUE!</v>
      </c>
      <c r="P49" s="160" t="e">
        <f aca="false">IF(#REF!=$P$8,#REF!,"")</f>
        <v>#VALUE!</v>
      </c>
      <c r="Q49" s="159" t="e">
        <f aca="false">IF(#REF!=$Q$8,#REF!,"")</f>
        <v>#VALUE!</v>
      </c>
      <c r="R49" s="160" t="e">
        <f aca="false">IF(#REF!=$R$8,#REF!,"")</f>
        <v>#VALUE!</v>
      </c>
      <c r="S49" s="159" t="e">
        <f aca="false">IF(#REF!=$S$8,#REF!,"")</f>
        <v>#VALUE!</v>
      </c>
      <c r="T49" s="160" t="e">
        <f aca="false">IF(#REF!=$T$8,#REF!,"")</f>
        <v>#VALUE!</v>
      </c>
      <c r="U49" s="159" t="e">
        <f aca="false">IF(#REF!=$U$8,#REF!,"")</f>
        <v>#VALUE!</v>
      </c>
      <c r="V49" s="160" t="e">
        <f aca="false">IF(#REF!=$V$8,#REF!,"")</f>
        <v>#VALUE!</v>
      </c>
      <c r="W49" s="159" t="e">
        <f aca="false">IF(#REF!=$U$8,#REF!,"")</f>
        <v>#VALUE!</v>
      </c>
    </row>
    <row r="50" s="100" customFormat="true" ht="19.5" hidden="true" customHeight="true" outlineLevel="1" collapsed="false">
      <c r="A50" s="126"/>
      <c r="B50" s="127"/>
      <c r="C50" s="134" t="e">
        <f aca="false">IF(#REF!="","",VLOOKUP(#REF!,[0]!lt,2))</f>
        <v>#VALUE!</v>
      </c>
      <c r="D50" s="134" t="e">
        <f aca="false">IF(#REF!="","",VLOOKUP(#REF!,[0]!lt,3))</f>
        <v>#VALUE!</v>
      </c>
      <c r="E50" s="135" t="e">
        <f aca="false">IF(#REF!="","",VLOOKUP(#REF!,[0]!lt,5))</f>
        <v>#VALUE!</v>
      </c>
      <c r="F50" s="134" t="e">
        <f aca="false">IF(#REF!="","",VLOOKUP(#REF!,[0]!lt,4))</f>
        <v>#VALUE!</v>
      </c>
      <c r="G50" s="148"/>
      <c r="H50" s="131"/>
      <c r="I50" s="159"/>
      <c r="J50" s="160"/>
      <c r="K50" s="159"/>
      <c r="L50" s="160"/>
      <c r="M50" s="159"/>
      <c r="N50" s="160"/>
      <c r="O50" s="159"/>
      <c r="P50" s="160"/>
      <c r="Q50" s="159"/>
      <c r="R50" s="160"/>
      <c r="S50" s="159"/>
      <c r="T50" s="160"/>
      <c r="U50" s="159"/>
      <c r="V50" s="160"/>
      <c r="W50" s="159"/>
    </row>
    <row r="51" s="100" customFormat="true" ht="19.5" hidden="true" customHeight="true" outlineLevel="1" collapsed="false">
      <c r="A51" s="126" t="n">
        <v>22</v>
      </c>
      <c r="B51" s="127"/>
      <c r="C51" s="137" t="e">
        <f aca="false">IF(#REF!="","",VLOOKUP(#REF!,[0]!lt,2))</f>
        <v>#VALUE!</v>
      </c>
      <c r="D51" s="137" t="e">
        <f aca="false">IF(#REF!="","",VLOOKUP(#REF!,[0]!lt,3))</f>
        <v>#VALUE!</v>
      </c>
      <c r="E51" s="138" t="e">
        <f aca="false">IF(#REF!="","",VLOOKUP(#REF!,[0]!lt,5))</f>
        <v>#VALUE!</v>
      </c>
      <c r="F51" s="137" t="e">
        <f aca="false">IF(#REF!="","",VLOOKUP(#REF!,[0]!lt,4))</f>
        <v>#VALUE!</v>
      </c>
      <c r="G51" s="139" t="e">
        <f aca="false">IF(F51=F52,F51,CONCATENATE(F51," / ",F52))</f>
        <v>#VALUE!</v>
      </c>
      <c r="H51" s="140" t="e">
        <f aca="false" t="array" ref="H51:H51">IF(E51:G51="","",SUM(E51+E52))</f>
        <v>#VALUE!</v>
      </c>
      <c r="I51" s="159" t="e">
        <f aca="false">IF(#REF!=$I$8,#REF!,"")</f>
        <v>#VALUE!</v>
      </c>
      <c r="J51" s="160" t="e">
        <f aca="false">IF(#REF!=$J$8,#REF!,"")</f>
        <v>#VALUE!</v>
      </c>
      <c r="K51" s="159" t="e">
        <f aca="false">IF(#REF!=$K$8,#REF!,"")</f>
        <v>#VALUE!</v>
      </c>
      <c r="L51" s="160" t="e">
        <f aca="false">IF(#REF!=$L$8,#REF!,"")</f>
        <v>#VALUE!</v>
      </c>
      <c r="M51" s="159" t="e">
        <f aca="false">IF(#REF!=$M$8,#REF!,"")</f>
        <v>#VALUE!</v>
      </c>
      <c r="N51" s="160" t="e">
        <f aca="false">IF(#REF!=$N$8,#REF!,"")</f>
        <v>#VALUE!</v>
      </c>
      <c r="O51" s="159" t="e">
        <f aca="false">IF(#REF!=$O$8,#REF!,"")</f>
        <v>#VALUE!</v>
      </c>
      <c r="P51" s="160" t="e">
        <f aca="false">IF(#REF!=$P$8,#REF!,"")</f>
        <v>#VALUE!</v>
      </c>
      <c r="Q51" s="159" t="e">
        <f aca="false">IF(#REF!=$Q$8,#REF!,"")</f>
        <v>#VALUE!</v>
      </c>
      <c r="R51" s="160" t="e">
        <f aca="false">IF(#REF!=$R$8,#REF!,"")</f>
        <v>#VALUE!</v>
      </c>
      <c r="S51" s="159" t="e">
        <f aca="false">IF(#REF!=$S$8,#REF!,"")</f>
        <v>#VALUE!</v>
      </c>
      <c r="T51" s="160" t="e">
        <f aca="false">IF(#REF!=$T$8,#REF!,"")</f>
        <v>#VALUE!</v>
      </c>
      <c r="U51" s="159" t="e">
        <f aca="false">IF(#REF!=$U$8,#REF!,"")</f>
        <v>#VALUE!</v>
      </c>
      <c r="V51" s="160" t="e">
        <f aca="false">IF(#REF!=$V$8,#REF!,"")</f>
        <v>#VALUE!</v>
      </c>
      <c r="W51" s="159" t="e">
        <f aca="false">IF(#REF!=$U$8,#REF!,"")</f>
        <v>#VALUE!</v>
      </c>
    </row>
    <row r="52" s="100" customFormat="true" ht="19.5" hidden="true" customHeight="true" outlineLevel="1" collapsed="false">
      <c r="A52" s="126"/>
      <c r="B52" s="127"/>
      <c r="C52" s="134" t="e">
        <f aca="false">IF(#REF!="","",VLOOKUP(#REF!,[0]!lt,2))</f>
        <v>#VALUE!</v>
      </c>
      <c r="D52" s="134" t="e">
        <f aca="false">IF(#REF!="","",VLOOKUP(#REF!,[0]!lt,3))</f>
        <v>#VALUE!</v>
      </c>
      <c r="E52" s="135" t="e">
        <f aca="false">IF(#REF!="","",VLOOKUP(#REF!,[0]!lt,5))</f>
        <v>#VALUE!</v>
      </c>
      <c r="F52" s="134" t="e">
        <f aca="false">IF(#REF!="","",VLOOKUP(#REF!,[0]!lt,4))</f>
        <v>#VALUE!</v>
      </c>
      <c r="G52" s="139"/>
      <c r="H52" s="140"/>
      <c r="I52" s="159"/>
      <c r="J52" s="160"/>
      <c r="K52" s="159"/>
      <c r="L52" s="160"/>
      <c r="M52" s="159"/>
      <c r="N52" s="160"/>
      <c r="O52" s="159"/>
      <c r="P52" s="160"/>
      <c r="Q52" s="159"/>
      <c r="R52" s="160"/>
      <c r="S52" s="159"/>
      <c r="T52" s="160"/>
      <c r="U52" s="159"/>
      <c r="V52" s="160"/>
      <c r="W52" s="159"/>
    </row>
    <row r="53" s="100" customFormat="true" ht="19.5" hidden="true" customHeight="true" outlineLevel="1" collapsed="false">
      <c r="A53" s="126" t="n">
        <v>23</v>
      </c>
      <c r="B53" s="127"/>
      <c r="C53" s="128" t="e">
        <f aca="false">IF(#REF!="","",VLOOKUP(#REF!,[0]!lt,2))</f>
        <v>#VALUE!</v>
      </c>
      <c r="D53" s="128" t="e">
        <f aca="false">IF(#REF!="","",VLOOKUP(#REF!,[0]!lt,3))</f>
        <v>#VALUE!</v>
      </c>
      <c r="E53" s="129" t="e">
        <f aca="false">IF(#REF!="","",VLOOKUP(#REF!,[0]!lt,5))</f>
        <v>#VALUE!</v>
      </c>
      <c r="F53" s="128" t="e">
        <f aca="false">IF(#REF!="","",VLOOKUP(#REF!,[0]!lt,4))</f>
        <v>#VALUE!</v>
      </c>
      <c r="G53" s="142" t="e">
        <f aca="false">IF(F53=F54,F53,CONCATENATE(F53," / ",F54))</f>
        <v>#VALUE!</v>
      </c>
      <c r="H53" s="143" t="e">
        <f aca="false" t="array" ref="H53:H53">IF(E53:G53="","",SUM(E53+E54))</f>
        <v>#VALUE!</v>
      </c>
      <c r="I53" s="159" t="e">
        <f aca="false">IF(#REF!=$I$8,#REF!,"")</f>
        <v>#VALUE!</v>
      </c>
      <c r="J53" s="160" t="e">
        <f aca="false">IF(#REF!=$J$8,#REF!,"")</f>
        <v>#VALUE!</v>
      </c>
      <c r="K53" s="159" t="e">
        <f aca="false">IF(#REF!=$K$8,#REF!,"")</f>
        <v>#VALUE!</v>
      </c>
      <c r="L53" s="160" t="e">
        <f aca="false">IF(#REF!=$L$8,#REF!,"")</f>
        <v>#VALUE!</v>
      </c>
      <c r="M53" s="159" t="e">
        <f aca="false">IF(#REF!=$M$8,#REF!,"")</f>
        <v>#VALUE!</v>
      </c>
      <c r="N53" s="160" t="e">
        <f aca="false">IF(#REF!=$N$8,#REF!,"")</f>
        <v>#VALUE!</v>
      </c>
      <c r="O53" s="159" t="e">
        <f aca="false">IF(#REF!=$O$8,#REF!,"")</f>
        <v>#VALUE!</v>
      </c>
      <c r="P53" s="160" t="e">
        <f aca="false">IF(#REF!=$P$8,#REF!,"")</f>
        <v>#VALUE!</v>
      </c>
      <c r="Q53" s="159" t="e">
        <f aca="false">IF(#REF!=$Q$8,#REF!,"")</f>
        <v>#VALUE!</v>
      </c>
      <c r="R53" s="160" t="e">
        <f aca="false">IF(#REF!=$R$8,#REF!,"")</f>
        <v>#VALUE!</v>
      </c>
      <c r="S53" s="159" t="e">
        <f aca="false">IF(#REF!=$S$8,#REF!,"")</f>
        <v>#VALUE!</v>
      </c>
      <c r="T53" s="160" t="e">
        <f aca="false">IF(#REF!=$T$8,#REF!,"")</f>
        <v>#VALUE!</v>
      </c>
      <c r="U53" s="159" t="e">
        <f aca="false">IF(#REF!=$U$8,#REF!,"")</f>
        <v>#VALUE!</v>
      </c>
      <c r="V53" s="160" t="e">
        <f aca="false">IF(#REF!=$V$8,#REF!,"")</f>
        <v>#VALUE!</v>
      </c>
      <c r="W53" s="159" t="e">
        <f aca="false">IF(#REF!=$U$8,#REF!,"")</f>
        <v>#VALUE!</v>
      </c>
    </row>
    <row r="54" s="100" customFormat="true" ht="19.5" hidden="true" customHeight="true" outlineLevel="1" collapsed="false">
      <c r="A54" s="126"/>
      <c r="B54" s="127"/>
      <c r="C54" s="146" t="e">
        <f aca="false">IF(#REF!="","",VLOOKUP(#REF!,[0]!lt,2))</f>
        <v>#VALUE!</v>
      </c>
      <c r="D54" s="146" t="e">
        <f aca="false">IF(#REF!="","",VLOOKUP(#REF!,[0]!lt,3))</f>
        <v>#VALUE!</v>
      </c>
      <c r="E54" s="147" t="e">
        <f aca="false">IF(#REF!="","",VLOOKUP(#REF!,[0]!lt,5))</f>
        <v>#VALUE!</v>
      </c>
      <c r="F54" s="146" t="e">
        <f aca="false">IF(#REF!="","",VLOOKUP(#REF!,[0]!lt,4))</f>
        <v>#VALUE!</v>
      </c>
      <c r="G54" s="142"/>
      <c r="H54" s="143"/>
      <c r="I54" s="159"/>
      <c r="J54" s="160"/>
      <c r="K54" s="159"/>
      <c r="L54" s="160"/>
      <c r="M54" s="159"/>
      <c r="N54" s="160"/>
      <c r="O54" s="159"/>
      <c r="P54" s="160"/>
      <c r="Q54" s="159"/>
      <c r="R54" s="160"/>
      <c r="S54" s="159"/>
      <c r="T54" s="160"/>
      <c r="U54" s="159"/>
      <c r="V54" s="160"/>
      <c r="W54" s="159"/>
    </row>
    <row r="55" s="100" customFormat="true" ht="19.5" hidden="true" customHeight="true" outlineLevel="1" collapsed="false">
      <c r="A55" s="126" t="n">
        <v>24</v>
      </c>
      <c r="B55" s="127"/>
      <c r="C55" s="128" t="e">
        <f aca="false">IF(#REF!="","",VLOOKUP(#REF!,[0]!lt,2))</f>
        <v>#VALUE!</v>
      </c>
      <c r="D55" s="128" t="e">
        <f aca="false">IF(#REF!="","",VLOOKUP(#REF!,[0]!lt,3))</f>
        <v>#VALUE!</v>
      </c>
      <c r="E55" s="129" t="e">
        <f aca="false">IF(#REF!="","",VLOOKUP(#REF!,[0]!lt,5))</f>
        <v>#VALUE!</v>
      </c>
      <c r="F55" s="128" t="e">
        <f aca="false">IF(#REF!="","",VLOOKUP(#REF!,[0]!lt,4))</f>
        <v>#VALUE!</v>
      </c>
      <c r="G55" s="148" t="e">
        <f aca="false">IF(F55=F56,F55,CONCATENATE(F55," / ",F56))</f>
        <v>#VALUE!</v>
      </c>
      <c r="H55" s="131" t="e">
        <f aca="false" t="array" ref="H55:H55">IF(E55:G55="","",SUM(E55+E56))</f>
        <v>#VALUE!</v>
      </c>
      <c r="I55" s="159" t="e">
        <f aca="false">IF(#REF!=$I$8,#REF!,"")</f>
        <v>#VALUE!</v>
      </c>
      <c r="J55" s="160" t="e">
        <f aca="false">IF(#REF!=$J$8,#REF!,"")</f>
        <v>#VALUE!</v>
      </c>
      <c r="K55" s="159" t="e">
        <f aca="false">IF(#REF!=$K$8,#REF!,"")</f>
        <v>#VALUE!</v>
      </c>
      <c r="L55" s="160" t="e">
        <f aca="false">IF(#REF!=$L$8,#REF!,"")</f>
        <v>#VALUE!</v>
      </c>
      <c r="M55" s="159" t="e">
        <f aca="false">IF(#REF!=$M$8,#REF!,"")</f>
        <v>#VALUE!</v>
      </c>
      <c r="N55" s="160" t="e">
        <f aca="false">IF(#REF!=$N$8,#REF!,"")</f>
        <v>#VALUE!</v>
      </c>
      <c r="O55" s="159" t="e">
        <f aca="false">IF(#REF!=$O$8,#REF!,"")</f>
        <v>#VALUE!</v>
      </c>
      <c r="P55" s="160" t="e">
        <f aca="false">IF(#REF!=$P$8,#REF!,"")</f>
        <v>#VALUE!</v>
      </c>
      <c r="Q55" s="159" t="e">
        <f aca="false">IF(#REF!=$Q$8,#REF!,"")</f>
        <v>#VALUE!</v>
      </c>
      <c r="R55" s="160" t="e">
        <f aca="false">IF(#REF!=$R$8,#REF!,"")</f>
        <v>#VALUE!</v>
      </c>
      <c r="S55" s="159" t="e">
        <f aca="false">IF(#REF!=$S$8,#REF!,"")</f>
        <v>#VALUE!</v>
      </c>
      <c r="T55" s="160" t="e">
        <f aca="false">IF(#REF!=$T$8,#REF!,"")</f>
        <v>#VALUE!</v>
      </c>
      <c r="U55" s="159" t="e">
        <f aca="false">IF(#REF!=$U$8,#REF!,"")</f>
        <v>#VALUE!</v>
      </c>
      <c r="V55" s="160" t="e">
        <f aca="false">IF(#REF!=$V$8,#REF!,"")</f>
        <v>#VALUE!</v>
      </c>
      <c r="W55" s="159" t="e">
        <f aca="false">IF(#REF!=$U$8,#REF!,"")</f>
        <v>#VALUE!</v>
      </c>
    </row>
    <row r="56" s="100" customFormat="true" ht="19.5" hidden="true" customHeight="true" outlineLevel="1" collapsed="false">
      <c r="A56" s="126"/>
      <c r="B56" s="127"/>
      <c r="C56" s="134" t="e">
        <f aca="false">IF(#REF!="","",VLOOKUP(#REF!,[0]!lt,2))</f>
        <v>#VALUE!</v>
      </c>
      <c r="D56" s="134" t="e">
        <f aca="false">IF(#REF!="","",VLOOKUP(#REF!,[0]!lt,3))</f>
        <v>#VALUE!</v>
      </c>
      <c r="E56" s="135" t="e">
        <f aca="false">IF(#REF!="","",VLOOKUP(#REF!,[0]!lt,5))</f>
        <v>#VALUE!</v>
      </c>
      <c r="F56" s="134" t="e">
        <f aca="false">IF(#REF!="","",VLOOKUP(#REF!,[0]!lt,4))</f>
        <v>#VALUE!</v>
      </c>
      <c r="G56" s="148"/>
      <c r="H56" s="131"/>
      <c r="I56" s="159"/>
      <c r="J56" s="160"/>
      <c r="K56" s="159"/>
      <c r="L56" s="160"/>
      <c r="M56" s="159"/>
      <c r="N56" s="160"/>
      <c r="O56" s="159"/>
      <c r="P56" s="160"/>
      <c r="Q56" s="159"/>
      <c r="R56" s="160"/>
      <c r="S56" s="159"/>
      <c r="T56" s="160"/>
      <c r="U56" s="159"/>
      <c r="V56" s="160"/>
      <c r="W56" s="159"/>
    </row>
    <row r="57" s="100" customFormat="true" ht="19.5" hidden="true" customHeight="true" outlineLevel="1" collapsed="false">
      <c r="A57" s="126" t="n">
        <v>25</v>
      </c>
      <c r="B57" s="127"/>
      <c r="C57" s="128" t="e">
        <f aca="false">IF(#REF!="","",VLOOKUP(#REF!,[0]!lt,2))</f>
        <v>#VALUE!</v>
      </c>
      <c r="D57" s="128" t="e">
        <f aca="false">IF(#REF!="","",VLOOKUP(#REF!,[0]!lt,3))</f>
        <v>#VALUE!</v>
      </c>
      <c r="E57" s="129" t="e">
        <f aca="false">IF(#REF!="","",VLOOKUP(#REF!,[0]!lt,5))</f>
        <v>#VALUE!</v>
      </c>
      <c r="F57" s="128" t="e">
        <f aca="false">IF(#REF!="","",VLOOKUP(#REF!,[0]!lt,4))</f>
        <v>#VALUE!</v>
      </c>
      <c r="G57" s="148" t="e">
        <f aca="false">IF(F57=F58,F57,CONCATENATE(F57," / ",F58))</f>
        <v>#VALUE!</v>
      </c>
      <c r="H57" s="131" t="e">
        <f aca="false" t="array" ref="H57:H57">IF(E57:G57="","",SUM(E57+E58))</f>
        <v>#VALUE!</v>
      </c>
      <c r="I57" s="159" t="e">
        <f aca="false">IF(#REF!=$I$8,#REF!,"")</f>
        <v>#VALUE!</v>
      </c>
      <c r="J57" s="160" t="e">
        <f aca="false">IF(#REF!=$J$8,#REF!,"")</f>
        <v>#VALUE!</v>
      </c>
      <c r="K57" s="159" t="e">
        <f aca="false">IF(#REF!=$K$8,#REF!,"")</f>
        <v>#VALUE!</v>
      </c>
      <c r="L57" s="160" t="e">
        <f aca="false">IF(#REF!=$L$8,#REF!,"")</f>
        <v>#VALUE!</v>
      </c>
      <c r="M57" s="159" t="e">
        <f aca="false">IF(#REF!=$M$8,#REF!,"")</f>
        <v>#VALUE!</v>
      </c>
      <c r="N57" s="160" t="e">
        <f aca="false">IF(#REF!=$N$8,#REF!,"")</f>
        <v>#VALUE!</v>
      </c>
      <c r="O57" s="159" t="e">
        <f aca="false">IF(#REF!=$O$8,#REF!,"")</f>
        <v>#VALUE!</v>
      </c>
      <c r="P57" s="160" t="e">
        <f aca="false">IF(#REF!=$P$8,#REF!,"")</f>
        <v>#VALUE!</v>
      </c>
      <c r="Q57" s="159" t="e">
        <f aca="false">IF(#REF!=$Q$8,#REF!,"")</f>
        <v>#VALUE!</v>
      </c>
      <c r="R57" s="160" t="e">
        <f aca="false">IF(#REF!=$R$8,#REF!,"")</f>
        <v>#VALUE!</v>
      </c>
      <c r="S57" s="159" t="e">
        <f aca="false">IF(#REF!=$S$8,#REF!,"")</f>
        <v>#VALUE!</v>
      </c>
      <c r="T57" s="160" t="e">
        <f aca="false">IF(#REF!=$T$8,#REF!,"")</f>
        <v>#VALUE!</v>
      </c>
      <c r="U57" s="159" t="e">
        <f aca="false">IF(#REF!=$U$8,#REF!,"")</f>
        <v>#VALUE!</v>
      </c>
      <c r="V57" s="160" t="e">
        <f aca="false">IF(#REF!=$V$8,#REF!,"")</f>
        <v>#VALUE!</v>
      </c>
      <c r="W57" s="159" t="e">
        <f aca="false">IF(#REF!=$U$8,#REF!,"")</f>
        <v>#VALUE!</v>
      </c>
    </row>
    <row r="58" s="100" customFormat="true" ht="19.5" hidden="true" customHeight="true" outlineLevel="1" collapsed="false">
      <c r="A58" s="126"/>
      <c r="B58" s="127"/>
      <c r="C58" s="134" t="e">
        <f aca="false">IF(#REF!="","",VLOOKUP(#REF!,[0]!lt,2))</f>
        <v>#VALUE!</v>
      </c>
      <c r="D58" s="134" t="e">
        <f aca="false">IF(#REF!="","",VLOOKUP(#REF!,[0]!lt,3))</f>
        <v>#VALUE!</v>
      </c>
      <c r="E58" s="135" t="e">
        <f aca="false">IF(#REF!="","",VLOOKUP(#REF!,[0]!lt,5))</f>
        <v>#VALUE!</v>
      </c>
      <c r="F58" s="134" t="e">
        <f aca="false">IF(#REF!="","",VLOOKUP(#REF!,[0]!lt,4))</f>
        <v>#VALUE!</v>
      </c>
      <c r="G58" s="148"/>
      <c r="H58" s="131"/>
      <c r="I58" s="159"/>
      <c r="J58" s="160"/>
      <c r="K58" s="159"/>
      <c r="L58" s="160"/>
      <c r="M58" s="159"/>
      <c r="N58" s="160"/>
      <c r="O58" s="159"/>
      <c r="P58" s="160"/>
      <c r="Q58" s="159"/>
      <c r="R58" s="160"/>
      <c r="S58" s="159"/>
      <c r="T58" s="160"/>
      <c r="U58" s="159"/>
      <c r="V58" s="160"/>
      <c r="W58" s="159"/>
    </row>
    <row r="59" s="100" customFormat="true" ht="19.5" hidden="true" customHeight="true" outlineLevel="1" collapsed="false">
      <c r="A59" s="126" t="n">
        <v>26</v>
      </c>
      <c r="B59" s="127"/>
      <c r="C59" s="137" t="e">
        <f aca="false">IF(#REF!="","",VLOOKUP(#REF!,[0]!lt,2))</f>
        <v>#VALUE!</v>
      </c>
      <c r="D59" s="137" t="e">
        <f aca="false">IF(#REF!="","",VLOOKUP(#REF!,[0]!lt,3))</f>
        <v>#VALUE!</v>
      </c>
      <c r="E59" s="138" t="e">
        <f aca="false">IF(#REF!="","",VLOOKUP(#REF!,[0]!lt,5))</f>
        <v>#VALUE!</v>
      </c>
      <c r="F59" s="137" t="e">
        <f aca="false">IF(#REF!="","",VLOOKUP(#REF!,[0]!lt,4))</f>
        <v>#VALUE!</v>
      </c>
      <c r="G59" s="139" t="e">
        <f aca="false">IF(F59=F60,F59,CONCATENATE(F59," / ",F60))</f>
        <v>#VALUE!</v>
      </c>
      <c r="H59" s="140" t="e">
        <f aca="false" t="array" ref="H59:H59">IF(E59:G59="","",SUM(E59+E60))</f>
        <v>#VALUE!</v>
      </c>
      <c r="I59" s="159" t="e">
        <f aca="false">IF(#REF!=$I$8,#REF!,"")</f>
        <v>#VALUE!</v>
      </c>
      <c r="J59" s="160" t="e">
        <f aca="false">IF(#REF!=$J$8,#REF!,"")</f>
        <v>#VALUE!</v>
      </c>
      <c r="K59" s="159" t="e">
        <f aca="false">IF(#REF!=$K$8,#REF!,"")</f>
        <v>#VALUE!</v>
      </c>
      <c r="L59" s="160" t="e">
        <f aca="false">IF(#REF!=$L$8,#REF!,"")</f>
        <v>#VALUE!</v>
      </c>
      <c r="M59" s="159" t="e">
        <f aca="false">IF(#REF!=$M$8,#REF!,"")</f>
        <v>#VALUE!</v>
      </c>
      <c r="N59" s="160" t="e">
        <f aca="false">IF(#REF!=$N$8,#REF!,"")</f>
        <v>#VALUE!</v>
      </c>
      <c r="O59" s="159" t="e">
        <f aca="false">IF(#REF!=$O$8,#REF!,"")</f>
        <v>#VALUE!</v>
      </c>
      <c r="P59" s="160" t="e">
        <f aca="false">IF(#REF!=$P$8,#REF!,"")</f>
        <v>#VALUE!</v>
      </c>
      <c r="Q59" s="159" t="e">
        <f aca="false">IF(#REF!=$Q$8,#REF!,"")</f>
        <v>#VALUE!</v>
      </c>
      <c r="R59" s="160" t="e">
        <f aca="false">IF(#REF!=$R$8,#REF!,"")</f>
        <v>#VALUE!</v>
      </c>
      <c r="S59" s="159" t="e">
        <f aca="false">IF(#REF!=$S$8,#REF!,"")</f>
        <v>#VALUE!</v>
      </c>
      <c r="T59" s="160" t="e">
        <f aca="false">IF(#REF!=$T$8,#REF!,"")</f>
        <v>#VALUE!</v>
      </c>
      <c r="U59" s="159" t="e">
        <f aca="false">IF(#REF!=$U$8,#REF!,"")</f>
        <v>#VALUE!</v>
      </c>
      <c r="V59" s="160" t="e">
        <f aca="false">IF(#REF!=$V$8,#REF!,"")</f>
        <v>#VALUE!</v>
      </c>
      <c r="W59" s="159" t="e">
        <f aca="false">IF(#REF!=$U$8,#REF!,"")</f>
        <v>#VALUE!</v>
      </c>
    </row>
    <row r="60" s="100" customFormat="true" ht="19.5" hidden="true" customHeight="true" outlineLevel="1" collapsed="false">
      <c r="A60" s="126"/>
      <c r="B60" s="127"/>
      <c r="C60" s="134" t="e">
        <f aca="false">IF(#REF!="","",VLOOKUP(#REF!,[0]!lt,2))</f>
        <v>#VALUE!</v>
      </c>
      <c r="D60" s="134" t="e">
        <f aca="false">IF(#REF!="","",VLOOKUP(#REF!,[0]!lt,3))</f>
        <v>#VALUE!</v>
      </c>
      <c r="E60" s="135" t="e">
        <f aca="false">IF(#REF!="","",VLOOKUP(#REF!,[0]!lt,5))</f>
        <v>#VALUE!</v>
      </c>
      <c r="F60" s="134" t="e">
        <f aca="false">IF(#REF!="","",VLOOKUP(#REF!,[0]!lt,4))</f>
        <v>#VALUE!</v>
      </c>
      <c r="G60" s="139"/>
      <c r="H60" s="140"/>
      <c r="I60" s="159"/>
      <c r="J60" s="160"/>
      <c r="K60" s="159"/>
      <c r="L60" s="160"/>
      <c r="M60" s="159"/>
      <c r="N60" s="160"/>
      <c r="O60" s="159"/>
      <c r="P60" s="160"/>
      <c r="Q60" s="159"/>
      <c r="R60" s="160"/>
      <c r="S60" s="159"/>
      <c r="T60" s="160"/>
      <c r="U60" s="159"/>
      <c r="V60" s="160"/>
      <c r="W60" s="159"/>
    </row>
    <row r="61" s="100" customFormat="true" ht="19.5" hidden="true" customHeight="true" outlineLevel="1" collapsed="false">
      <c r="A61" s="126" t="n">
        <v>27</v>
      </c>
      <c r="B61" s="127"/>
      <c r="C61" s="128" t="e">
        <f aca="false">IF(#REF!="","",VLOOKUP(#REF!,[0]!lt,2))</f>
        <v>#VALUE!</v>
      </c>
      <c r="D61" s="128" t="e">
        <f aca="false">IF(#REF!="","",VLOOKUP(#REF!,[0]!lt,3))</f>
        <v>#VALUE!</v>
      </c>
      <c r="E61" s="129" t="e">
        <f aca="false">IF(#REF!="","",VLOOKUP(#REF!,[0]!lt,5))</f>
        <v>#VALUE!</v>
      </c>
      <c r="F61" s="128" t="e">
        <f aca="false">IF(#REF!="","",VLOOKUP(#REF!,[0]!lt,4))</f>
        <v>#VALUE!</v>
      </c>
      <c r="G61" s="142" t="e">
        <f aca="false">IF(F61=F62,F61,CONCATENATE(F61," / ",F62))</f>
        <v>#VALUE!</v>
      </c>
      <c r="H61" s="143" t="e">
        <f aca="false" t="array" ref="H61:H61">IF(E61:G61="","",SUM(E61+E62))</f>
        <v>#VALUE!</v>
      </c>
      <c r="I61" s="159" t="e">
        <f aca="false">IF(#REF!=$I$8,#REF!,"")</f>
        <v>#VALUE!</v>
      </c>
      <c r="J61" s="160" t="e">
        <f aca="false">IF(#REF!=$J$8,#REF!,"")</f>
        <v>#VALUE!</v>
      </c>
      <c r="K61" s="159" t="e">
        <f aca="false">IF(#REF!=$K$8,#REF!,"")</f>
        <v>#VALUE!</v>
      </c>
      <c r="L61" s="160" t="e">
        <f aca="false">IF(#REF!=$L$8,#REF!,"")</f>
        <v>#VALUE!</v>
      </c>
      <c r="M61" s="159" t="e">
        <f aca="false">IF(#REF!=$M$8,#REF!,"")</f>
        <v>#VALUE!</v>
      </c>
      <c r="N61" s="160" t="e">
        <f aca="false">IF(#REF!=$N$8,#REF!,"")</f>
        <v>#VALUE!</v>
      </c>
      <c r="O61" s="159" t="e">
        <f aca="false">IF(#REF!=$O$8,#REF!,"")</f>
        <v>#VALUE!</v>
      </c>
      <c r="P61" s="160" t="e">
        <f aca="false">IF(#REF!=$P$8,#REF!,"")</f>
        <v>#VALUE!</v>
      </c>
      <c r="Q61" s="159" t="e">
        <f aca="false">IF(#REF!=$Q$8,#REF!,"")</f>
        <v>#VALUE!</v>
      </c>
      <c r="R61" s="160" t="e">
        <f aca="false">IF(#REF!=$R$8,#REF!,"")</f>
        <v>#VALUE!</v>
      </c>
      <c r="S61" s="159" t="e">
        <f aca="false">IF(#REF!=$S$8,#REF!,"")</f>
        <v>#VALUE!</v>
      </c>
      <c r="T61" s="160" t="e">
        <f aca="false">IF(#REF!=$T$8,#REF!,"")</f>
        <v>#VALUE!</v>
      </c>
      <c r="U61" s="159" t="e">
        <f aca="false">IF(#REF!=$U$8,#REF!,"")</f>
        <v>#VALUE!</v>
      </c>
      <c r="V61" s="160" t="e">
        <f aca="false">IF(#REF!=$V$8,#REF!,"")</f>
        <v>#VALUE!</v>
      </c>
      <c r="W61" s="159" t="e">
        <f aca="false">IF(#REF!=$U$8,#REF!,"")</f>
        <v>#VALUE!</v>
      </c>
    </row>
    <row r="62" s="100" customFormat="true" ht="19.5" hidden="true" customHeight="true" outlineLevel="1" collapsed="false">
      <c r="A62" s="126"/>
      <c r="B62" s="127"/>
      <c r="C62" s="146" t="e">
        <f aca="false">IF(#REF!="","",VLOOKUP(#REF!,[0]!lt,2))</f>
        <v>#VALUE!</v>
      </c>
      <c r="D62" s="146" t="e">
        <f aca="false">IF(#REF!="","",VLOOKUP(#REF!,[0]!lt,3))</f>
        <v>#VALUE!</v>
      </c>
      <c r="E62" s="147" t="e">
        <f aca="false">IF(#REF!="","",VLOOKUP(#REF!,[0]!lt,5))</f>
        <v>#VALUE!</v>
      </c>
      <c r="F62" s="146" t="e">
        <f aca="false">IF(#REF!="","",VLOOKUP(#REF!,[0]!lt,4))</f>
        <v>#VALUE!</v>
      </c>
      <c r="G62" s="142"/>
      <c r="H62" s="143"/>
      <c r="I62" s="159"/>
      <c r="J62" s="160"/>
      <c r="K62" s="159"/>
      <c r="L62" s="160"/>
      <c r="M62" s="159"/>
      <c r="N62" s="160"/>
      <c r="O62" s="159"/>
      <c r="P62" s="160"/>
      <c r="Q62" s="159"/>
      <c r="R62" s="160"/>
      <c r="S62" s="159"/>
      <c r="T62" s="160"/>
      <c r="U62" s="159"/>
      <c r="V62" s="160"/>
      <c r="W62" s="159"/>
    </row>
    <row r="63" s="100" customFormat="true" ht="19.5" hidden="true" customHeight="true" outlineLevel="1" collapsed="false">
      <c r="A63" s="126" t="n">
        <v>28</v>
      </c>
      <c r="B63" s="127"/>
      <c r="C63" s="128" t="e">
        <f aca="false">IF(#REF!="","",VLOOKUP(#REF!,[0]!lt,2))</f>
        <v>#VALUE!</v>
      </c>
      <c r="D63" s="128" t="e">
        <f aca="false">IF(#REF!="","",VLOOKUP(#REF!,[0]!lt,3))</f>
        <v>#VALUE!</v>
      </c>
      <c r="E63" s="129" t="e">
        <f aca="false">IF(#REF!="","",VLOOKUP(#REF!,[0]!lt,5))</f>
        <v>#VALUE!</v>
      </c>
      <c r="F63" s="128" t="e">
        <f aca="false">IF(#REF!="","",VLOOKUP(#REF!,[0]!lt,4))</f>
        <v>#VALUE!</v>
      </c>
      <c r="G63" s="148" t="e">
        <f aca="false">IF(F63=F64,F63,CONCATENATE(F63," / ",F64))</f>
        <v>#VALUE!</v>
      </c>
      <c r="H63" s="131" t="e">
        <f aca="false" t="array" ref="H63:H63">IF(E63:G63="","",SUM(E63+E64))</f>
        <v>#VALUE!</v>
      </c>
      <c r="I63" s="159" t="e">
        <f aca="false">IF(#REF!=$I$8,#REF!,"")</f>
        <v>#VALUE!</v>
      </c>
      <c r="J63" s="160" t="e">
        <f aca="false">IF(#REF!=$J$8,#REF!,"")</f>
        <v>#VALUE!</v>
      </c>
      <c r="K63" s="159" t="e">
        <f aca="false">IF(#REF!=$K$8,#REF!,"")</f>
        <v>#VALUE!</v>
      </c>
      <c r="L63" s="160" t="e">
        <f aca="false">IF(#REF!=$L$8,#REF!,"")</f>
        <v>#VALUE!</v>
      </c>
      <c r="M63" s="159" t="e">
        <f aca="false">IF(#REF!=$M$8,#REF!,"")</f>
        <v>#VALUE!</v>
      </c>
      <c r="N63" s="160" t="e">
        <f aca="false">IF(#REF!=$N$8,#REF!,"")</f>
        <v>#VALUE!</v>
      </c>
      <c r="O63" s="159" t="e">
        <f aca="false">IF(#REF!=$O$8,#REF!,"")</f>
        <v>#VALUE!</v>
      </c>
      <c r="P63" s="160" t="e">
        <f aca="false">IF(#REF!=$P$8,#REF!,"")</f>
        <v>#VALUE!</v>
      </c>
      <c r="Q63" s="159" t="e">
        <f aca="false">IF(#REF!=$Q$8,#REF!,"")</f>
        <v>#VALUE!</v>
      </c>
      <c r="R63" s="160" t="e">
        <f aca="false">IF(#REF!=$R$8,#REF!,"")</f>
        <v>#VALUE!</v>
      </c>
      <c r="S63" s="159" t="e">
        <f aca="false">IF(#REF!=$S$8,#REF!,"")</f>
        <v>#VALUE!</v>
      </c>
      <c r="T63" s="160" t="e">
        <f aca="false">IF(#REF!=$T$8,#REF!,"")</f>
        <v>#VALUE!</v>
      </c>
      <c r="U63" s="159" t="e">
        <f aca="false">IF(#REF!=$U$8,#REF!,"")</f>
        <v>#VALUE!</v>
      </c>
      <c r="V63" s="160" t="e">
        <f aca="false">IF(#REF!=$V$8,#REF!,"")</f>
        <v>#VALUE!</v>
      </c>
      <c r="W63" s="159" t="e">
        <f aca="false">IF(#REF!=$U$8,#REF!,"")</f>
        <v>#VALUE!</v>
      </c>
    </row>
    <row r="64" s="100" customFormat="true" ht="19.5" hidden="true" customHeight="true" outlineLevel="1" collapsed="false">
      <c r="A64" s="126"/>
      <c r="B64" s="127"/>
      <c r="C64" s="134" t="e">
        <f aca="false">IF(#REF!="","",VLOOKUP(#REF!,[0]!lt,2))</f>
        <v>#VALUE!</v>
      </c>
      <c r="D64" s="134" t="e">
        <f aca="false">IF(#REF!="","",VLOOKUP(#REF!,[0]!lt,3))</f>
        <v>#VALUE!</v>
      </c>
      <c r="E64" s="135" t="e">
        <f aca="false">IF(#REF!="","",VLOOKUP(#REF!,[0]!lt,5))</f>
        <v>#VALUE!</v>
      </c>
      <c r="F64" s="134" t="e">
        <f aca="false">IF(#REF!="","",VLOOKUP(#REF!,[0]!lt,4))</f>
        <v>#VALUE!</v>
      </c>
      <c r="G64" s="148"/>
      <c r="H64" s="131"/>
      <c r="I64" s="159"/>
      <c r="J64" s="160"/>
      <c r="K64" s="159"/>
      <c r="L64" s="160"/>
      <c r="M64" s="159"/>
      <c r="N64" s="160"/>
      <c r="O64" s="159"/>
      <c r="P64" s="160"/>
      <c r="Q64" s="159"/>
      <c r="R64" s="160"/>
      <c r="S64" s="159"/>
      <c r="T64" s="160"/>
      <c r="U64" s="159"/>
      <c r="V64" s="160"/>
      <c r="W64" s="159"/>
    </row>
    <row r="65" s="100" customFormat="true" ht="19.5" hidden="true" customHeight="true" outlineLevel="1" collapsed="false">
      <c r="A65" s="126" t="n">
        <v>29</v>
      </c>
      <c r="B65" s="127"/>
      <c r="C65" s="128" t="e">
        <f aca="false">IF(#REF!="","",VLOOKUP(#REF!,[0]!lt,2))</f>
        <v>#VALUE!</v>
      </c>
      <c r="D65" s="128" t="e">
        <f aca="false">IF(#REF!="","",VLOOKUP(#REF!,[0]!lt,3))</f>
        <v>#VALUE!</v>
      </c>
      <c r="E65" s="129" t="e">
        <f aca="false">IF(#REF!="","",VLOOKUP(#REF!,[0]!lt,5))</f>
        <v>#VALUE!</v>
      </c>
      <c r="F65" s="128" t="e">
        <f aca="false">IF(#REF!="","",VLOOKUP(#REF!,[0]!lt,4))</f>
        <v>#VALUE!</v>
      </c>
      <c r="G65" s="148" t="e">
        <f aca="false">IF(F65=F66,F65,CONCATENATE(F65," / ",F66))</f>
        <v>#VALUE!</v>
      </c>
      <c r="H65" s="131" t="e">
        <f aca="false" t="array" ref="H65:H65">IF(E65:G65="","",SUM(E65+E66))</f>
        <v>#VALUE!</v>
      </c>
      <c r="I65" s="159" t="e">
        <f aca="false">IF(#REF!=$I$8,#REF!,"")</f>
        <v>#VALUE!</v>
      </c>
      <c r="J65" s="160" t="e">
        <f aca="false">IF(#REF!=$J$8,#REF!,"")</f>
        <v>#VALUE!</v>
      </c>
      <c r="K65" s="159" t="e">
        <f aca="false">IF(#REF!=$K$8,#REF!,"")</f>
        <v>#VALUE!</v>
      </c>
      <c r="L65" s="160" t="e">
        <f aca="false">IF(#REF!=$L$8,#REF!,"")</f>
        <v>#VALUE!</v>
      </c>
      <c r="M65" s="159" t="e">
        <f aca="false">IF(#REF!=$M$8,#REF!,"")</f>
        <v>#VALUE!</v>
      </c>
      <c r="N65" s="160" t="e">
        <f aca="false">IF(#REF!=$N$8,#REF!,"")</f>
        <v>#VALUE!</v>
      </c>
      <c r="O65" s="159" t="e">
        <f aca="false">IF(#REF!=$O$8,#REF!,"")</f>
        <v>#VALUE!</v>
      </c>
      <c r="P65" s="160" t="e">
        <f aca="false">IF(#REF!=$P$8,#REF!,"")</f>
        <v>#VALUE!</v>
      </c>
      <c r="Q65" s="159" t="e">
        <f aca="false">IF(#REF!=$Q$8,#REF!,"")</f>
        <v>#VALUE!</v>
      </c>
      <c r="R65" s="160" t="e">
        <f aca="false">IF(#REF!=$R$8,#REF!,"")</f>
        <v>#VALUE!</v>
      </c>
      <c r="S65" s="159" t="e">
        <f aca="false">IF(#REF!=$S$8,#REF!,"")</f>
        <v>#VALUE!</v>
      </c>
      <c r="T65" s="160" t="e">
        <f aca="false">IF(#REF!=$T$8,#REF!,"")</f>
        <v>#VALUE!</v>
      </c>
      <c r="U65" s="159" t="e">
        <f aca="false">IF(#REF!=$U$8,#REF!,"")</f>
        <v>#VALUE!</v>
      </c>
      <c r="V65" s="160" t="e">
        <f aca="false">IF(#REF!=$V$8,#REF!,"")</f>
        <v>#VALUE!</v>
      </c>
      <c r="W65" s="159" t="e">
        <f aca="false">IF(#REF!=$U$8,#REF!,"")</f>
        <v>#VALUE!</v>
      </c>
    </row>
    <row r="66" s="100" customFormat="true" ht="19.5" hidden="true" customHeight="true" outlineLevel="1" collapsed="false">
      <c r="A66" s="126"/>
      <c r="B66" s="127"/>
      <c r="C66" s="134" t="e">
        <f aca="false">IF(#REF!="","",VLOOKUP(#REF!,[0]!lt,2))</f>
        <v>#VALUE!</v>
      </c>
      <c r="D66" s="134" t="e">
        <f aca="false">IF(#REF!="","",VLOOKUP(#REF!,[0]!lt,3))</f>
        <v>#VALUE!</v>
      </c>
      <c r="E66" s="135" t="e">
        <f aca="false">IF(#REF!="","",VLOOKUP(#REF!,[0]!lt,5))</f>
        <v>#VALUE!</v>
      </c>
      <c r="F66" s="134" t="e">
        <f aca="false">IF(#REF!="","",VLOOKUP(#REF!,[0]!lt,4))</f>
        <v>#VALUE!</v>
      </c>
      <c r="G66" s="148"/>
      <c r="H66" s="131"/>
      <c r="I66" s="159"/>
      <c r="J66" s="160"/>
      <c r="K66" s="159"/>
      <c r="L66" s="160"/>
      <c r="M66" s="159"/>
      <c r="N66" s="160"/>
      <c r="O66" s="159"/>
      <c r="P66" s="160"/>
      <c r="Q66" s="159"/>
      <c r="R66" s="160"/>
      <c r="S66" s="159"/>
      <c r="T66" s="160"/>
      <c r="U66" s="159"/>
      <c r="V66" s="160"/>
      <c r="W66" s="159"/>
    </row>
    <row r="67" s="100" customFormat="true" ht="19.5" hidden="true" customHeight="true" outlineLevel="1" collapsed="false">
      <c r="A67" s="126" t="n">
        <v>30</v>
      </c>
      <c r="B67" s="127"/>
      <c r="C67" s="137" t="e">
        <f aca="false">IF(#REF!="","",VLOOKUP(#REF!,[0]!lt,2))</f>
        <v>#VALUE!</v>
      </c>
      <c r="D67" s="137" t="e">
        <f aca="false">IF(#REF!="","",VLOOKUP(#REF!,[0]!lt,3))</f>
        <v>#VALUE!</v>
      </c>
      <c r="E67" s="138" t="e">
        <f aca="false">IF(#REF!="","",VLOOKUP(#REF!,[0]!lt,5))</f>
        <v>#VALUE!</v>
      </c>
      <c r="F67" s="137" t="e">
        <f aca="false">IF(#REF!="","",VLOOKUP(#REF!,[0]!lt,4))</f>
        <v>#VALUE!</v>
      </c>
      <c r="G67" s="139" t="e">
        <f aca="false">IF(F67=F68,F67,CONCATENATE(F67," / ",F68))</f>
        <v>#VALUE!</v>
      </c>
      <c r="H67" s="140" t="e">
        <f aca="false" t="array" ref="H67:H67">IF(E67:G67="","",SUM(E67+E68))</f>
        <v>#VALUE!</v>
      </c>
      <c r="I67" s="159" t="e">
        <f aca="false">IF(#REF!=$I$8,#REF!,"")</f>
        <v>#VALUE!</v>
      </c>
      <c r="J67" s="160" t="e">
        <f aca="false">IF(#REF!=$J$8,#REF!,"")</f>
        <v>#VALUE!</v>
      </c>
      <c r="K67" s="159" t="e">
        <f aca="false">IF(#REF!=$K$8,#REF!,"")</f>
        <v>#VALUE!</v>
      </c>
      <c r="L67" s="160" t="e">
        <f aca="false">IF(#REF!=$L$8,#REF!,"")</f>
        <v>#VALUE!</v>
      </c>
      <c r="M67" s="159" t="e">
        <f aca="false">IF(#REF!=$M$8,#REF!,"")</f>
        <v>#VALUE!</v>
      </c>
      <c r="N67" s="160" t="e">
        <f aca="false">IF(#REF!=$N$8,#REF!,"")</f>
        <v>#VALUE!</v>
      </c>
      <c r="O67" s="159" t="e">
        <f aca="false">IF(#REF!=$O$8,#REF!,"")</f>
        <v>#VALUE!</v>
      </c>
      <c r="P67" s="160" t="e">
        <f aca="false">IF(#REF!=$P$8,#REF!,"")</f>
        <v>#VALUE!</v>
      </c>
      <c r="Q67" s="159" t="e">
        <f aca="false">IF(#REF!=$Q$8,#REF!,"")</f>
        <v>#VALUE!</v>
      </c>
      <c r="R67" s="160" t="e">
        <f aca="false">IF(#REF!=$R$8,#REF!,"")</f>
        <v>#VALUE!</v>
      </c>
      <c r="S67" s="159" t="e">
        <f aca="false">IF(#REF!=$S$8,#REF!,"")</f>
        <v>#VALUE!</v>
      </c>
      <c r="T67" s="160" t="e">
        <f aca="false">IF(#REF!=$T$8,#REF!,"")</f>
        <v>#VALUE!</v>
      </c>
      <c r="U67" s="159" t="e">
        <f aca="false">IF(#REF!=$U$8,#REF!,"")</f>
        <v>#VALUE!</v>
      </c>
      <c r="V67" s="160" t="e">
        <f aca="false">IF(#REF!=$V$8,#REF!,"")</f>
        <v>#VALUE!</v>
      </c>
      <c r="W67" s="159" t="e">
        <f aca="false">IF(#REF!=$U$8,#REF!,"")</f>
        <v>#VALUE!</v>
      </c>
    </row>
    <row r="68" s="100" customFormat="true" ht="19.5" hidden="true" customHeight="true" outlineLevel="1" collapsed="false">
      <c r="A68" s="126"/>
      <c r="B68" s="127"/>
      <c r="C68" s="134" t="e">
        <f aca="false">IF(#REF!="","",VLOOKUP(#REF!,[0]!lt,2))</f>
        <v>#VALUE!</v>
      </c>
      <c r="D68" s="134" t="e">
        <f aca="false">IF(#REF!="","",VLOOKUP(#REF!,[0]!lt,3))</f>
        <v>#VALUE!</v>
      </c>
      <c r="E68" s="135" t="e">
        <f aca="false">IF(#REF!="","",VLOOKUP(#REF!,[0]!lt,5))</f>
        <v>#VALUE!</v>
      </c>
      <c r="F68" s="134" t="e">
        <f aca="false">IF(#REF!="","",VLOOKUP(#REF!,[0]!lt,4))</f>
        <v>#VALUE!</v>
      </c>
      <c r="G68" s="139"/>
      <c r="H68" s="140"/>
      <c r="I68" s="159"/>
      <c r="J68" s="160"/>
      <c r="K68" s="159"/>
      <c r="L68" s="160"/>
      <c r="M68" s="159"/>
      <c r="N68" s="160"/>
      <c r="O68" s="159"/>
      <c r="P68" s="160"/>
      <c r="Q68" s="159"/>
      <c r="R68" s="160"/>
      <c r="S68" s="159"/>
      <c r="T68" s="160"/>
      <c r="U68" s="159"/>
      <c r="V68" s="160"/>
      <c r="W68" s="159"/>
    </row>
    <row r="69" s="100" customFormat="true" ht="19.5" hidden="true" customHeight="true" outlineLevel="1" collapsed="false">
      <c r="A69" s="126" t="n">
        <v>31</v>
      </c>
      <c r="B69" s="127"/>
      <c r="C69" s="128" t="e">
        <f aca="false">IF(#REF!="","",VLOOKUP(#REF!,[0]!lt,2))</f>
        <v>#VALUE!</v>
      </c>
      <c r="D69" s="128" t="e">
        <f aca="false">IF(#REF!="","",VLOOKUP(#REF!,[0]!lt,3))</f>
        <v>#VALUE!</v>
      </c>
      <c r="E69" s="129" t="e">
        <f aca="false">IF(#REF!="","",VLOOKUP(#REF!,[0]!lt,5))</f>
        <v>#VALUE!</v>
      </c>
      <c r="F69" s="128" t="e">
        <f aca="false">IF(#REF!="","",VLOOKUP(#REF!,[0]!lt,4))</f>
        <v>#VALUE!</v>
      </c>
      <c r="G69" s="142" t="e">
        <f aca="false">IF(F69=F70,F69,CONCATENATE(F69," / ",F70))</f>
        <v>#VALUE!</v>
      </c>
      <c r="H69" s="143" t="e">
        <f aca="false" t="array" ref="H69:H69">IF(E69:G69="","",SUM(E69+E70))</f>
        <v>#VALUE!</v>
      </c>
      <c r="I69" s="159" t="e">
        <f aca="false">IF(#REF!=$I$8,#REF!,"")</f>
        <v>#VALUE!</v>
      </c>
      <c r="J69" s="160" t="e">
        <f aca="false">IF(#REF!=$J$8,#REF!,"")</f>
        <v>#VALUE!</v>
      </c>
      <c r="K69" s="159" t="e">
        <f aca="false">IF(#REF!=$K$8,#REF!,"")</f>
        <v>#VALUE!</v>
      </c>
      <c r="L69" s="160" t="e">
        <f aca="false">IF(#REF!=$L$8,#REF!,"")</f>
        <v>#VALUE!</v>
      </c>
      <c r="M69" s="159" t="e">
        <f aca="false">IF(#REF!=$M$8,#REF!,"")</f>
        <v>#VALUE!</v>
      </c>
      <c r="N69" s="160" t="e">
        <f aca="false">IF(#REF!=$N$8,#REF!,"")</f>
        <v>#VALUE!</v>
      </c>
      <c r="O69" s="159" t="e">
        <f aca="false">IF(#REF!=$O$8,#REF!,"")</f>
        <v>#VALUE!</v>
      </c>
      <c r="P69" s="160" t="e">
        <f aca="false">IF(#REF!=$P$8,#REF!,"")</f>
        <v>#VALUE!</v>
      </c>
      <c r="Q69" s="159" t="e">
        <f aca="false">IF(#REF!=$Q$8,#REF!,"")</f>
        <v>#VALUE!</v>
      </c>
      <c r="R69" s="160" t="e">
        <f aca="false">IF(#REF!=$R$8,#REF!,"")</f>
        <v>#VALUE!</v>
      </c>
      <c r="S69" s="159" t="e">
        <f aca="false">IF(#REF!=$S$8,#REF!,"")</f>
        <v>#VALUE!</v>
      </c>
      <c r="T69" s="160" t="e">
        <f aca="false">IF(#REF!=$T$8,#REF!,"")</f>
        <v>#VALUE!</v>
      </c>
      <c r="U69" s="159" t="e">
        <f aca="false">IF(#REF!=$U$8,#REF!,"")</f>
        <v>#VALUE!</v>
      </c>
      <c r="V69" s="160" t="e">
        <f aca="false">IF(#REF!=$V$8,#REF!,"")</f>
        <v>#VALUE!</v>
      </c>
      <c r="W69" s="159" t="e">
        <f aca="false">IF(#REF!=$U$8,#REF!,"")</f>
        <v>#VALUE!</v>
      </c>
    </row>
    <row r="70" s="100" customFormat="true" ht="19.5" hidden="true" customHeight="true" outlineLevel="1" collapsed="false">
      <c r="A70" s="126"/>
      <c r="B70" s="127"/>
      <c r="C70" s="146" t="e">
        <f aca="false">IF(#REF!="","",VLOOKUP(#REF!,[0]!lt,2))</f>
        <v>#VALUE!</v>
      </c>
      <c r="D70" s="146" t="e">
        <f aca="false">IF(#REF!="","",VLOOKUP(#REF!,[0]!lt,3))</f>
        <v>#VALUE!</v>
      </c>
      <c r="E70" s="147" t="e">
        <f aca="false">IF(#REF!="","",VLOOKUP(#REF!,[0]!lt,5))</f>
        <v>#VALUE!</v>
      </c>
      <c r="F70" s="146" t="e">
        <f aca="false">IF(#REF!="","",VLOOKUP(#REF!,[0]!lt,4))</f>
        <v>#VALUE!</v>
      </c>
      <c r="G70" s="142"/>
      <c r="H70" s="143"/>
      <c r="I70" s="159"/>
      <c r="J70" s="160"/>
      <c r="K70" s="159"/>
      <c r="L70" s="160"/>
      <c r="M70" s="159"/>
      <c r="N70" s="160"/>
      <c r="O70" s="159"/>
      <c r="P70" s="160"/>
      <c r="Q70" s="159"/>
      <c r="R70" s="160"/>
      <c r="S70" s="159"/>
      <c r="T70" s="160"/>
      <c r="U70" s="159"/>
      <c r="V70" s="160"/>
      <c r="W70" s="159"/>
    </row>
    <row r="71" s="100" customFormat="true" ht="19.5" hidden="true" customHeight="true" outlineLevel="1" collapsed="false">
      <c r="A71" s="126" t="n">
        <v>32</v>
      </c>
      <c r="B71" s="127"/>
      <c r="C71" s="128" t="e">
        <f aca="false">IF(#REF!="","",VLOOKUP(#REF!,[0]!lt,2))</f>
        <v>#VALUE!</v>
      </c>
      <c r="D71" s="128" t="e">
        <f aca="false">IF(#REF!="","",VLOOKUP(#REF!,[0]!lt,3))</f>
        <v>#VALUE!</v>
      </c>
      <c r="E71" s="129" t="e">
        <f aca="false">IF(#REF!="","",VLOOKUP(#REF!,[0]!lt,5))</f>
        <v>#VALUE!</v>
      </c>
      <c r="F71" s="128" t="e">
        <f aca="false">IF(#REF!="","",VLOOKUP(#REF!,[0]!lt,4))</f>
        <v>#VALUE!</v>
      </c>
      <c r="G71" s="148" t="e">
        <f aca="false">IF(F71=F72,F71,CONCATENATE(F71," / ",F72))</f>
        <v>#VALUE!</v>
      </c>
      <c r="H71" s="131" t="e">
        <f aca="false" t="array" ref="H71:H71">IF(E71:G71="","",SUM(E71+E72))</f>
        <v>#VALUE!</v>
      </c>
      <c r="I71" s="159" t="e">
        <f aca="false">IF(#REF!=$I$8,#REF!,"")</f>
        <v>#VALUE!</v>
      </c>
      <c r="J71" s="160" t="e">
        <f aca="false">IF(#REF!=$J$8,#REF!,"")</f>
        <v>#VALUE!</v>
      </c>
      <c r="K71" s="159" t="e">
        <f aca="false">IF(#REF!=$K$8,#REF!,"")</f>
        <v>#VALUE!</v>
      </c>
      <c r="L71" s="160" t="e">
        <f aca="false">IF(#REF!=$L$8,#REF!,"")</f>
        <v>#VALUE!</v>
      </c>
      <c r="M71" s="159" t="e">
        <f aca="false">IF(#REF!=$M$8,#REF!,"")</f>
        <v>#VALUE!</v>
      </c>
      <c r="N71" s="160" t="e">
        <f aca="false">IF(#REF!=$N$8,#REF!,"")</f>
        <v>#VALUE!</v>
      </c>
      <c r="O71" s="159" t="e">
        <f aca="false">IF(#REF!=$O$8,#REF!,"")</f>
        <v>#VALUE!</v>
      </c>
      <c r="P71" s="160" t="e">
        <f aca="false">IF(#REF!=$P$8,#REF!,"")</f>
        <v>#VALUE!</v>
      </c>
      <c r="Q71" s="159" t="e">
        <f aca="false">IF(#REF!=$Q$8,#REF!,"")</f>
        <v>#VALUE!</v>
      </c>
      <c r="R71" s="160" t="e">
        <f aca="false">IF(#REF!=$R$8,#REF!,"")</f>
        <v>#VALUE!</v>
      </c>
      <c r="S71" s="159" t="e">
        <f aca="false">IF(#REF!=$S$8,#REF!,"")</f>
        <v>#VALUE!</v>
      </c>
      <c r="T71" s="160" t="e">
        <f aca="false">IF(#REF!=$T$8,#REF!,"")</f>
        <v>#VALUE!</v>
      </c>
      <c r="U71" s="159" t="e">
        <f aca="false">IF(#REF!=$U$8,#REF!,"")</f>
        <v>#VALUE!</v>
      </c>
      <c r="V71" s="160" t="e">
        <f aca="false">IF(#REF!=$V$8,#REF!,"")</f>
        <v>#VALUE!</v>
      </c>
      <c r="W71" s="159" t="e">
        <f aca="false">IF(#REF!=$U$8,#REF!,"")</f>
        <v>#VALUE!</v>
      </c>
    </row>
    <row r="72" s="100" customFormat="true" ht="19.5" hidden="true" customHeight="true" outlineLevel="1" collapsed="false">
      <c r="A72" s="126"/>
      <c r="B72" s="127"/>
      <c r="C72" s="134" t="e">
        <f aca="false">IF(#REF!="","",VLOOKUP(#REF!,[0]!lt,2))</f>
        <v>#VALUE!</v>
      </c>
      <c r="D72" s="134" t="e">
        <f aca="false">IF(#REF!="","",VLOOKUP(#REF!,[0]!lt,3))</f>
        <v>#VALUE!</v>
      </c>
      <c r="E72" s="135" t="e">
        <f aca="false">IF(#REF!="","",VLOOKUP(#REF!,[0]!lt,5))</f>
        <v>#VALUE!</v>
      </c>
      <c r="F72" s="134" t="e">
        <f aca="false">IF(#REF!="","",VLOOKUP(#REF!,[0]!lt,4))</f>
        <v>#VALUE!</v>
      </c>
      <c r="G72" s="148"/>
      <c r="H72" s="131"/>
      <c r="I72" s="159"/>
      <c r="J72" s="160"/>
      <c r="K72" s="159"/>
      <c r="L72" s="160"/>
      <c r="M72" s="159"/>
      <c r="N72" s="160"/>
      <c r="O72" s="159"/>
      <c r="P72" s="160"/>
      <c r="Q72" s="159"/>
      <c r="R72" s="160"/>
      <c r="S72" s="159"/>
      <c r="T72" s="160"/>
      <c r="U72" s="159"/>
      <c r="V72" s="160"/>
      <c r="W72" s="159"/>
    </row>
    <row r="73" s="100" customFormat="true" ht="19.5" hidden="true" customHeight="true" outlineLevel="1" collapsed="false">
      <c r="A73" s="126" t="n">
        <v>33</v>
      </c>
      <c r="B73" s="127"/>
      <c r="C73" s="128" t="e">
        <f aca="false">IF(#REF!="","",VLOOKUP(#REF!,[0]!lt,2))</f>
        <v>#VALUE!</v>
      </c>
      <c r="D73" s="128" t="e">
        <f aca="false">IF(#REF!="","",VLOOKUP(#REF!,[0]!lt,3))</f>
        <v>#VALUE!</v>
      </c>
      <c r="E73" s="129" t="e">
        <f aca="false">IF(#REF!="","",VLOOKUP(#REF!,[0]!lt,5))</f>
        <v>#VALUE!</v>
      </c>
      <c r="F73" s="128" t="e">
        <f aca="false">IF(#REF!="","",VLOOKUP(#REF!,[0]!lt,4))</f>
        <v>#VALUE!</v>
      </c>
      <c r="G73" s="148" t="e">
        <f aca="false">IF(F73=F74,F73,CONCATENATE(F73," / ",F74))</f>
        <v>#VALUE!</v>
      </c>
      <c r="H73" s="131" t="e">
        <f aca="false" t="array" ref="H73:H73">IF(E73:G73="","",SUM(E73+E74))</f>
        <v>#VALUE!</v>
      </c>
      <c r="I73" s="159" t="e">
        <f aca="false">IF(#REF!=$I$8,#REF!,"")</f>
        <v>#VALUE!</v>
      </c>
      <c r="J73" s="160" t="e">
        <f aca="false">IF(#REF!=$J$8,#REF!,"")</f>
        <v>#VALUE!</v>
      </c>
      <c r="K73" s="159" t="e">
        <f aca="false">IF(#REF!=$K$8,#REF!,"")</f>
        <v>#VALUE!</v>
      </c>
      <c r="L73" s="160" t="e">
        <f aca="false">IF(#REF!=$L$8,#REF!,"")</f>
        <v>#VALUE!</v>
      </c>
      <c r="M73" s="159" t="e">
        <f aca="false">IF(#REF!=$M$8,#REF!,"")</f>
        <v>#VALUE!</v>
      </c>
      <c r="N73" s="160" t="e">
        <f aca="false">IF(#REF!=$N$8,#REF!,"")</f>
        <v>#VALUE!</v>
      </c>
      <c r="O73" s="159" t="e">
        <f aca="false">IF(#REF!=$O$8,#REF!,"")</f>
        <v>#VALUE!</v>
      </c>
      <c r="P73" s="160" t="e">
        <f aca="false">IF(#REF!=$P$8,#REF!,"")</f>
        <v>#VALUE!</v>
      </c>
      <c r="Q73" s="159" t="e">
        <f aca="false">IF(#REF!=$Q$8,#REF!,"")</f>
        <v>#VALUE!</v>
      </c>
      <c r="R73" s="160" t="e">
        <f aca="false">IF(#REF!=$R$8,#REF!,"")</f>
        <v>#VALUE!</v>
      </c>
      <c r="S73" s="159" t="e">
        <f aca="false">IF(#REF!=$S$8,#REF!,"")</f>
        <v>#VALUE!</v>
      </c>
      <c r="T73" s="160" t="e">
        <f aca="false">IF(#REF!=$T$8,#REF!,"")</f>
        <v>#VALUE!</v>
      </c>
      <c r="U73" s="159" t="e">
        <f aca="false">IF(#REF!=$U$8,#REF!,"")</f>
        <v>#VALUE!</v>
      </c>
      <c r="V73" s="160" t="e">
        <f aca="false">IF(#REF!=$V$8,#REF!,"")</f>
        <v>#VALUE!</v>
      </c>
      <c r="W73" s="159" t="e">
        <f aca="false">IF(#REF!=$U$8,#REF!,"")</f>
        <v>#VALUE!</v>
      </c>
    </row>
    <row r="74" s="100" customFormat="true" ht="19.5" hidden="true" customHeight="true" outlineLevel="1" collapsed="false">
      <c r="A74" s="126"/>
      <c r="B74" s="127"/>
      <c r="C74" s="134" t="e">
        <f aca="false">IF(#REF!="","",VLOOKUP(#REF!,[0]!lt,2))</f>
        <v>#VALUE!</v>
      </c>
      <c r="D74" s="134" t="e">
        <f aca="false">IF(#REF!="","",VLOOKUP(#REF!,[0]!lt,3))</f>
        <v>#VALUE!</v>
      </c>
      <c r="E74" s="135" t="e">
        <f aca="false">IF(#REF!="","",VLOOKUP(#REF!,[0]!lt,5))</f>
        <v>#VALUE!</v>
      </c>
      <c r="F74" s="134" t="e">
        <f aca="false">IF(#REF!="","",VLOOKUP(#REF!,[0]!lt,4))</f>
        <v>#VALUE!</v>
      </c>
      <c r="G74" s="148"/>
      <c r="H74" s="131"/>
      <c r="I74" s="159"/>
      <c r="J74" s="160"/>
      <c r="K74" s="159"/>
      <c r="L74" s="160"/>
      <c r="M74" s="159"/>
      <c r="N74" s="160"/>
      <c r="O74" s="159"/>
      <c r="P74" s="160"/>
      <c r="Q74" s="159"/>
      <c r="R74" s="160"/>
      <c r="S74" s="159"/>
      <c r="T74" s="160"/>
      <c r="U74" s="159"/>
      <c r="V74" s="160"/>
      <c r="W74" s="159"/>
    </row>
    <row r="75" s="100" customFormat="true" ht="19.5" hidden="true" customHeight="true" outlineLevel="1" collapsed="false">
      <c r="A75" s="126" t="n">
        <v>34</v>
      </c>
      <c r="B75" s="127"/>
      <c r="C75" s="137" t="e">
        <f aca="false">IF(#REF!="","",VLOOKUP(#REF!,[0]!lt,2))</f>
        <v>#VALUE!</v>
      </c>
      <c r="D75" s="137" t="e">
        <f aca="false">IF(#REF!="","",VLOOKUP(#REF!,[0]!lt,3))</f>
        <v>#VALUE!</v>
      </c>
      <c r="E75" s="138" t="e">
        <f aca="false">IF(#REF!="","",VLOOKUP(#REF!,[0]!lt,5))</f>
        <v>#VALUE!</v>
      </c>
      <c r="F75" s="137" t="e">
        <f aca="false">IF(#REF!="","",VLOOKUP(#REF!,[0]!lt,4))</f>
        <v>#VALUE!</v>
      </c>
      <c r="G75" s="139" t="e">
        <f aca="false">IF(F75=F76,F75,CONCATENATE(F75," / ",F76))</f>
        <v>#VALUE!</v>
      </c>
      <c r="H75" s="140" t="e">
        <f aca="false" t="array" ref="H75:H75">IF(E75:G75="","",SUM(E75+E76))</f>
        <v>#VALUE!</v>
      </c>
      <c r="I75" s="159" t="e">
        <f aca="false">IF(#REF!=$I$8,#REF!,"")</f>
        <v>#VALUE!</v>
      </c>
      <c r="J75" s="160" t="e">
        <f aca="false">IF(#REF!=$J$8,#REF!,"")</f>
        <v>#VALUE!</v>
      </c>
      <c r="K75" s="159" t="e">
        <f aca="false">IF(#REF!=$K$8,#REF!,"")</f>
        <v>#VALUE!</v>
      </c>
      <c r="L75" s="160" t="e">
        <f aca="false">IF(#REF!=$L$8,#REF!,"")</f>
        <v>#VALUE!</v>
      </c>
      <c r="M75" s="159" t="e">
        <f aca="false">IF(#REF!=$M$8,#REF!,"")</f>
        <v>#VALUE!</v>
      </c>
      <c r="N75" s="160" t="e">
        <f aca="false">IF(#REF!=$N$8,#REF!,"")</f>
        <v>#VALUE!</v>
      </c>
      <c r="O75" s="159" t="e">
        <f aca="false">IF(#REF!=$O$8,#REF!,"")</f>
        <v>#VALUE!</v>
      </c>
      <c r="P75" s="160" t="e">
        <f aca="false">IF(#REF!=$P$8,#REF!,"")</f>
        <v>#VALUE!</v>
      </c>
      <c r="Q75" s="159" t="e">
        <f aca="false">IF(#REF!=$Q$8,#REF!,"")</f>
        <v>#VALUE!</v>
      </c>
      <c r="R75" s="160" t="e">
        <f aca="false">IF(#REF!=$R$8,#REF!,"")</f>
        <v>#VALUE!</v>
      </c>
      <c r="S75" s="159" t="e">
        <f aca="false">IF(#REF!=$S$8,#REF!,"")</f>
        <v>#VALUE!</v>
      </c>
      <c r="T75" s="160" t="e">
        <f aca="false">IF(#REF!=$T$8,#REF!,"")</f>
        <v>#VALUE!</v>
      </c>
      <c r="U75" s="159" t="e">
        <f aca="false">IF(#REF!=$U$8,#REF!,"")</f>
        <v>#VALUE!</v>
      </c>
      <c r="V75" s="160" t="e">
        <f aca="false">IF(#REF!=$V$8,#REF!,"")</f>
        <v>#VALUE!</v>
      </c>
      <c r="W75" s="159" t="e">
        <f aca="false">IF(#REF!=$U$8,#REF!,"")</f>
        <v>#VALUE!</v>
      </c>
    </row>
    <row r="76" s="100" customFormat="true" ht="19.5" hidden="true" customHeight="true" outlineLevel="1" collapsed="false">
      <c r="A76" s="126"/>
      <c r="B76" s="127"/>
      <c r="C76" s="134" t="e">
        <f aca="false">IF(#REF!="","",VLOOKUP(#REF!,[0]!lt,2))</f>
        <v>#VALUE!</v>
      </c>
      <c r="D76" s="134" t="e">
        <f aca="false">IF(#REF!="","",VLOOKUP(#REF!,[0]!lt,3))</f>
        <v>#VALUE!</v>
      </c>
      <c r="E76" s="135" t="e">
        <f aca="false">IF(#REF!="","",VLOOKUP(#REF!,[0]!lt,5))</f>
        <v>#VALUE!</v>
      </c>
      <c r="F76" s="134" t="e">
        <f aca="false">IF(#REF!="","",VLOOKUP(#REF!,[0]!lt,4))</f>
        <v>#VALUE!</v>
      </c>
      <c r="G76" s="139"/>
      <c r="H76" s="140"/>
      <c r="I76" s="159"/>
      <c r="J76" s="160"/>
      <c r="K76" s="159"/>
      <c r="L76" s="160"/>
      <c r="M76" s="159"/>
      <c r="N76" s="160"/>
      <c r="O76" s="159"/>
      <c r="P76" s="160"/>
      <c r="Q76" s="159"/>
      <c r="R76" s="160"/>
      <c r="S76" s="159"/>
      <c r="T76" s="160"/>
      <c r="U76" s="159"/>
      <c r="V76" s="160"/>
      <c r="W76" s="159"/>
    </row>
    <row r="77" s="100" customFormat="true" ht="19.5" hidden="true" customHeight="true" outlineLevel="1" collapsed="false">
      <c r="A77" s="126" t="n">
        <v>35</v>
      </c>
      <c r="B77" s="127"/>
      <c r="C77" s="128" t="e">
        <f aca="false">IF(#REF!="","",VLOOKUP(#REF!,[0]!lt,2))</f>
        <v>#VALUE!</v>
      </c>
      <c r="D77" s="128" t="e">
        <f aca="false">IF(#REF!="","",VLOOKUP(#REF!,[0]!lt,3))</f>
        <v>#VALUE!</v>
      </c>
      <c r="E77" s="129" t="e">
        <f aca="false">IF(#REF!="","",VLOOKUP(#REF!,[0]!lt,5))</f>
        <v>#VALUE!</v>
      </c>
      <c r="F77" s="128" t="e">
        <f aca="false">IF(#REF!="","",VLOOKUP(#REF!,[0]!lt,4))</f>
        <v>#VALUE!</v>
      </c>
      <c r="G77" s="142" t="e">
        <f aca="false">IF(F77=F78,F77,CONCATENATE(F77," / ",F78))</f>
        <v>#VALUE!</v>
      </c>
      <c r="H77" s="143" t="e">
        <f aca="false" t="array" ref="H77:H77">IF(E77:G77="","",SUM(E77+E78))</f>
        <v>#VALUE!</v>
      </c>
      <c r="I77" s="159" t="e">
        <f aca="false">IF(#REF!=$I$8,#REF!,"")</f>
        <v>#VALUE!</v>
      </c>
      <c r="J77" s="160" t="e">
        <f aca="false">IF(#REF!=$J$8,#REF!,"")</f>
        <v>#VALUE!</v>
      </c>
      <c r="K77" s="159" t="e">
        <f aca="false">IF(#REF!=$K$8,#REF!,"")</f>
        <v>#VALUE!</v>
      </c>
      <c r="L77" s="160" t="e">
        <f aca="false">IF(#REF!=$L$8,#REF!,"")</f>
        <v>#VALUE!</v>
      </c>
      <c r="M77" s="159" t="e">
        <f aca="false">IF(#REF!=$M$8,#REF!,"")</f>
        <v>#VALUE!</v>
      </c>
      <c r="N77" s="160" t="e">
        <f aca="false">IF(#REF!=$N$8,#REF!,"")</f>
        <v>#VALUE!</v>
      </c>
      <c r="O77" s="159" t="e">
        <f aca="false">IF(#REF!=$O$8,#REF!,"")</f>
        <v>#VALUE!</v>
      </c>
      <c r="P77" s="160" t="e">
        <f aca="false">IF(#REF!=$P$8,#REF!,"")</f>
        <v>#VALUE!</v>
      </c>
      <c r="Q77" s="159" t="e">
        <f aca="false">IF(#REF!=$Q$8,#REF!,"")</f>
        <v>#VALUE!</v>
      </c>
      <c r="R77" s="160" t="e">
        <f aca="false">IF(#REF!=$R$8,#REF!,"")</f>
        <v>#VALUE!</v>
      </c>
      <c r="S77" s="159" t="e">
        <f aca="false">IF(#REF!=$S$8,#REF!,"")</f>
        <v>#VALUE!</v>
      </c>
      <c r="T77" s="160" t="e">
        <f aca="false">IF(#REF!=$T$8,#REF!,"")</f>
        <v>#VALUE!</v>
      </c>
      <c r="U77" s="159" t="e">
        <f aca="false">IF(#REF!=$U$8,#REF!,"")</f>
        <v>#VALUE!</v>
      </c>
      <c r="V77" s="160" t="e">
        <f aca="false">IF(#REF!=$V$8,#REF!,"")</f>
        <v>#VALUE!</v>
      </c>
      <c r="W77" s="159" t="e">
        <f aca="false">IF(#REF!=$U$8,#REF!,"")</f>
        <v>#VALUE!</v>
      </c>
    </row>
    <row r="78" s="100" customFormat="true" ht="19.5" hidden="true" customHeight="true" outlineLevel="1" collapsed="false">
      <c r="A78" s="126"/>
      <c r="B78" s="127"/>
      <c r="C78" s="146" t="e">
        <f aca="false">IF(#REF!="","",VLOOKUP(#REF!,[0]!lt,2))</f>
        <v>#VALUE!</v>
      </c>
      <c r="D78" s="146" t="e">
        <f aca="false">IF(#REF!="","",VLOOKUP(#REF!,[0]!lt,3))</f>
        <v>#VALUE!</v>
      </c>
      <c r="E78" s="147" t="e">
        <f aca="false">IF(#REF!="","",VLOOKUP(#REF!,[0]!lt,5))</f>
        <v>#VALUE!</v>
      </c>
      <c r="F78" s="146" t="e">
        <f aca="false">IF(#REF!="","",VLOOKUP(#REF!,[0]!lt,4))</f>
        <v>#VALUE!</v>
      </c>
      <c r="G78" s="142"/>
      <c r="H78" s="143"/>
      <c r="I78" s="159"/>
      <c r="J78" s="160"/>
      <c r="K78" s="159"/>
      <c r="L78" s="160"/>
      <c r="M78" s="159"/>
      <c r="N78" s="160"/>
      <c r="O78" s="159"/>
      <c r="P78" s="160"/>
      <c r="Q78" s="159"/>
      <c r="R78" s="160"/>
      <c r="S78" s="159"/>
      <c r="T78" s="160"/>
      <c r="U78" s="159"/>
      <c r="V78" s="160"/>
      <c r="W78" s="159"/>
    </row>
    <row r="79" s="100" customFormat="true" ht="19.5" hidden="true" customHeight="true" outlineLevel="1" collapsed="false">
      <c r="A79" s="126" t="n">
        <v>36</v>
      </c>
      <c r="B79" s="127"/>
      <c r="C79" s="128" t="e">
        <f aca="false">IF(#REF!="","",VLOOKUP(#REF!,[0]!lt,2))</f>
        <v>#VALUE!</v>
      </c>
      <c r="D79" s="128" t="e">
        <f aca="false">IF(#REF!="","",VLOOKUP(#REF!,[0]!lt,3))</f>
        <v>#VALUE!</v>
      </c>
      <c r="E79" s="129" t="e">
        <f aca="false">IF(#REF!="","",VLOOKUP(#REF!,[0]!lt,5))</f>
        <v>#VALUE!</v>
      </c>
      <c r="F79" s="128" t="e">
        <f aca="false">IF(#REF!="","",VLOOKUP(#REF!,[0]!lt,4))</f>
        <v>#VALUE!</v>
      </c>
      <c r="G79" s="148" t="e">
        <f aca="false">IF(F79=F80,F79,CONCATENATE(F79," / ",F80))</f>
        <v>#VALUE!</v>
      </c>
      <c r="H79" s="131" t="e">
        <f aca="false" t="array" ref="H79:H79">IF(E79:G79="","",SUM(E79+E80))</f>
        <v>#VALUE!</v>
      </c>
      <c r="I79" s="159" t="e">
        <f aca="false">IF(#REF!=$I$8,#REF!,"")</f>
        <v>#VALUE!</v>
      </c>
      <c r="J79" s="160" t="e">
        <f aca="false">IF(#REF!=$J$8,#REF!,"")</f>
        <v>#VALUE!</v>
      </c>
      <c r="K79" s="159" t="e">
        <f aca="false">IF(#REF!=$K$8,#REF!,"")</f>
        <v>#VALUE!</v>
      </c>
      <c r="L79" s="160" t="e">
        <f aca="false">IF(#REF!=$L$8,#REF!,"")</f>
        <v>#VALUE!</v>
      </c>
      <c r="M79" s="159" t="e">
        <f aca="false">IF(#REF!=$M$8,#REF!,"")</f>
        <v>#VALUE!</v>
      </c>
      <c r="N79" s="160" t="e">
        <f aca="false">IF(#REF!=$N$8,#REF!,"")</f>
        <v>#VALUE!</v>
      </c>
      <c r="O79" s="159" t="e">
        <f aca="false">IF(#REF!=$O$8,#REF!,"")</f>
        <v>#VALUE!</v>
      </c>
      <c r="P79" s="160" t="e">
        <f aca="false">IF(#REF!=$P$8,#REF!,"")</f>
        <v>#VALUE!</v>
      </c>
      <c r="Q79" s="159" t="e">
        <f aca="false">IF(#REF!=$Q$8,#REF!,"")</f>
        <v>#VALUE!</v>
      </c>
      <c r="R79" s="160" t="e">
        <f aca="false">IF(#REF!=$R$8,#REF!,"")</f>
        <v>#VALUE!</v>
      </c>
      <c r="S79" s="159" t="e">
        <f aca="false">IF(#REF!=$S$8,#REF!,"")</f>
        <v>#VALUE!</v>
      </c>
      <c r="T79" s="160" t="e">
        <f aca="false">IF(#REF!=$T$8,#REF!,"")</f>
        <v>#VALUE!</v>
      </c>
      <c r="U79" s="159" t="e">
        <f aca="false">IF(#REF!=$U$8,#REF!,"")</f>
        <v>#VALUE!</v>
      </c>
      <c r="V79" s="160" t="e">
        <f aca="false">IF(#REF!=$V$8,#REF!,"")</f>
        <v>#VALUE!</v>
      </c>
      <c r="W79" s="159" t="e">
        <f aca="false">IF(#REF!=$U$8,#REF!,"")</f>
        <v>#VALUE!</v>
      </c>
    </row>
    <row r="80" s="100" customFormat="true" ht="19.5" hidden="true" customHeight="true" outlineLevel="1" collapsed="false">
      <c r="A80" s="126"/>
      <c r="B80" s="127"/>
      <c r="C80" s="134" t="e">
        <f aca="false">IF(#REF!="","",VLOOKUP(#REF!,[0]!lt,2))</f>
        <v>#VALUE!</v>
      </c>
      <c r="D80" s="134" t="e">
        <f aca="false">IF(#REF!="","",VLOOKUP(#REF!,[0]!lt,3))</f>
        <v>#VALUE!</v>
      </c>
      <c r="E80" s="135" t="e">
        <f aca="false">IF(#REF!="","",VLOOKUP(#REF!,[0]!lt,5))</f>
        <v>#VALUE!</v>
      </c>
      <c r="F80" s="134" t="e">
        <f aca="false">IF(#REF!="","",VLOOKUP(#REF!,[0]!lt,4))</f>
        <v>#VALUE!</v>
      </c>
      <c r="G80" s="148"/>
      <c r="H80" s="131"/>
      <c r="I80" s="159"/>
      <c r="J80" s="160"/>
      <c r="K80" s="159"/>
      <c r="L80" s="160"/>
      <c r="M80" s="159"/>
      <c r="N80" s="160"/>
      <c r="O80" s="159"/>
      <c r="P80" s="160"/>
      <c r="Q80" s="159"/>
      <c r="R80" s="160"/>
      <c r="S80" s="159"/>
      <c r="T80" s="160"/>
      <c r="U80" s="159"/>
      <c r="V80" s="160"/>
      <c r="W80" s="159"/>
    </row>
    <row r="81" s="100" customFormat="true" ht="19.5" hidden="true" customHeight="true" outlineLevel="1" collapsed="false">
      <c r="A81" s="126" t="n">
        <v>37</v>
      </c>
      <c r="B81" s="127"/>
      <c r="C81" s="128" t="e">
        <f aca="false">IF(#REF!="","",VLOOKUP(#REF!,[0]!lt,2))</f>
        <v>#VALUE!</v>
      </c>
      <c r="D81" s="128" t="e">
        <f aca="false">IF(#REF!="","",VLOOKUP(#REF!,[0]!lt,3))</f>
        <v>#VALUE!</v>
      </c>
      <c r="E81" s="129" t="e">
        <f aca="false">IF(#REF!="","",VLOOKUP(#REF!,[0]!lt,5))</f>
        <v>#VALUE!</v>
      </c>
      <c r="F81" s="128" t="e">
        <f aca="false">IF(#REF!="","",VLOOKUP(#REF!,[0]!lt,4))</f>
        <v>#VALUE!</v>
      </c>
      <c r="G81" s="148" t="e">
        <f aca="false">IF(F81=F82,F81,CONCATENATE(F81," / ",F82))</f>
        <v>#VALUE!</v>
      </c>
      <c r="H81" s="131" t="e">
        <f aca="false" t="array" ref="H81:H81">IF(E81:G81="","",SUM(E81+E82))</f>
        <v>#VALUE!</v>
      </c>
      <c r="I81" s="159" t="e">
        <f aca="false">IF(#REF!=$I$8,#REF!,"")</f>
        <v>#VALUE!</v>
      </c>
      <c r="J81" s="160" t="e">
        <f aca="false">IF(#REF!=$J$8,#REF!,"")</f>
        <v>#VALUE!</v>
      </c>
      <c r="K81" s="159" t="e">
        <f aca="false">IF(#REF!=$K$8,#REF!,"")</f>
        <v>#VALUE!</v>
      </c>
      <c r="L81" s="160" t="e">
        <f aca="false">IF(#REF!=$L$8,#REF!,"")</f>
        <v>#VALUE!</v>
      </c>
      <c r="M81" s="159" t="e">
        <f aca="false">IF(#REF!=$M$8,#REF!,"")</f>
        <v>#VALUE!</v>
      </c>
      <c r="N81" s="160" t="e">
        <f aca="false">IF(#REF!=$N$8,#REF!,"")</f>
        <v>#VALUE!</v>
      </c>
      <c r="O81" s="159" t="e">
        <f aca="false">IF(#REF!=$O$8,#REF!,"")</f>
        <v>#VALUE!</v>
      </c>
      <c r="P81" s="160" t="e">
        <f aca="false">IF(#REF!=$P$8,#REF!,"")</f>
        <v>#VALUE!</v>
      </c>
      <c r="Q81" s="159" t="e">
        <f aca="false">IF(#REF!=$Q$8,#REF!,"")</f>
        <v>#VALUE!</v>
      </c>
      <c r="R81" s="160" t="e">
        <f aca="false">IF(#REF!=$R$8,#REF!,"")</f>
        <v>#VALUE!</v>
      </c>
      <c r="S81" s="159" t="e">
        <f aca="false">IF(#REF!=$S$8,#REF!,"")</f>
        <v>#VALUE!</v>
      </c>
      <c r="T81" s="160" t="e">
        <f aca="false">IF(#REF!=$T$8,#REF!,"")</f>
        <v>#VALUE!</v>
      </c>
      <c r="U81" s="159" t="e">
        <f aca="false">IF(#REF!=$U$8,#REF!,"")</f>
        <v>#VALUE!</v>
      </c>
      <c r="V81" s="160" t="e">
        <f aca="false">IF(#REF!=$V$8,#REF!,"")</f>
        <v>#VALUE!</v>
      </c>
      <c r="W81" s="159" t="e">
        <f aca="false">IF(#REF!=$U$8,#REF!,"")</f>
        <v>#VALUE!</v>
      </c>
    </row>
    <row r="82" s="100" customFormat="true" ht="19.5" hidden="true" customHeight="true" outlineLevel="1" collapsed="false">
      <c r="A82" s="126"/>
      <c r="B82" s="127"/>
      <c r="C82" s="134" t="e">
        <f aca="false">IF(#REF!="","",VLOOKUP(#REF!,[0]!lt,2))</f>
        <v>#VALUE!</v>
      </c>
      <c r="D82" s="134" t="e">
        <f aca="false">IF(#REF!="","",VLOOKUP(#REF!,[0]!lt,3))</f>
        <v>#VALUE!</v>
      </c>
      <c r="E82" s="135" t="e">
        <f aca="false">IF(#REF!="","",VLOOKUP(#REF!,[0]!lt,5))</f>
        <v>#VALUE!</v>
      </c>
      <c r="F82" s="134" t="e">
        <f aca="false">IF(#REF!="","",VLOOKUP(#REF!,[0]!lt,4))</f>
        <v>#VALUE!</v>
      </c>
      <c r="G82" s="148"/>
      <c r="H82" s="131"/>
      <c r="I82" s="159"/>
      <c r="J82" s="160"/>
      <c r="K82" s="159"/>
      <c r="L82" s="160"/>
      <c r="M82" s="159"/>
      <c r="N82" s="160"/>
      <c r="O82" s="159"/>
      <c r="P82" s="160"/>
      <c r="Q82" s="159"/>
      <c r="R82" s="160"/>
      <c r="S82" s="159"/>
      <c r="T82" s="160"/>
      <c r="U82" s="159"/>
      <c r="V82" s="160"/>
      <c r="W82" s="159"/>
    </row>
    <row r="83" s="100" customFormat="true" ht="19.5" hidden="true" customHeight="true" outlineLevel="1" collapsed="false">
      <c r="A83" s="126" t="n">
        <v>38</v>
      </c>
      <c r="B83" s="127"/>
      <c r="C83" s="137" t="e">
        <f aca="false">IF(#REF!="","",VLOOKUP(#REF!,[0]!lt,2))</f>
        <v>#VALUE!</v>
      </c>
      <c r="D83" s="137" t="e">
        <f aca="false">IF(#REF!="","",VLOOKUP(#REF!,[0]!lt,3))</f>
        <v>#VALUE!</v>
      </c>
      <c r="E83" s="138" t="e">
        <f aca="false">IF(#REF!="","",VLOOKUP(#REF!,[0]!lt,5))</f>
        <v>#VALUE!</v>
      </c>
      <c r="F83" s="137" t="e">
        <f aca="false">IF(#REF!="","",VLOOKUP(#REF!,[0]!lt,4))</f>
        <v>#VALUE!</v>
      </c>
      <c r="G83" s="139" t="e">
        <f aca="false">IF(F83=F84,F83,CONCATENATE(F83," / ",F84))</f>
        <v>#VALUE!</v>
      </c>
      <c r="H83" s="140" t="e">
        <f aca="false" t="array" ref="H83:H83">IF(E83:G83="","",SUM(E83+E84))</f>
        <v>#VALUE!</v>
      </c>
      <c r="I83" s="159" t="e">
        <f aca="false">IF(#REF!=$I$8,#REF!,"")</f>
        <v>#VALUE!</v>
      </c>
      <c r="J83" s="160" t="e">
        <f aca="false">IF(#REF!=$J$8,#REF!,"")</f>
        <v>#VALUE!</v>
      </c>
      <c r="K83" s="159" t="e">
        <f aca="false">IF(#REF!=$K$8,#REF!,"")</f>
        <v>#VALUE!</v>
      </c>
      <c r="L83" s="160" t="e">
        <f aca="false">IF(#REF!=$L$8,#REF!,"")</f>
        <v>#VALUE!</v>
      </c>
      <c r="M83" s="159" t="e">
        <f aca="false">IF(#REF!=$M$8,#REF!,"")</f>
        <v>#VALUE!</v>
      </c>
      <c r="N83" s="160" t="e">
        <f aca="false">IF(#REF!=$N$8,#REF!,"")</f>
        <v>#VALUE!</v>
      </c>
      <c r="O83" s="159" t="e">
        <f aca="false">IF(#REF!=$O$8,#REF!,"")</f>
        <v>#VALUE!</v>
      </c>
      <c r="P83" s="160" t="e">
        <f aca="false">IF(#REF!=$P$8,#REF!,"")</f>
        <v>#VALUE!</v>
      </c>
      <c r="Q83" s="159" t="e">
        <f aca="false">IF(#REF!=$Q$8,#REF!,"")</f>
        <v>#VALUE!</v>
      </c>
      <c r="R83" s="160" t="e">
        <f aca="false">IF(#REF!=$R$8,#REF!,"")</f>
        <v>#VALUE!</v>
      </c>
      <c r="S83" s="159" t="e">
        <f aca="false">IF(#REF!=$S$8,#REF!,"")</f>
        <v>#VALUE!</v>
      </c>
      <c r="T83" s="160" t="e">
        <f aca="false">IF(#REF!=$T$8,#REF!,"")</f>
        <v>#VALUE!</v>
      </c>
      <c r="U83" s="159" t="e">
        <f aca="false">IF(#REF!=$U$8,#REF!,"")</f>
        <v>#VALUE!</v>
      </c>
      <c r="V83" s="160" t="e">
        <f aca="false">IF(#REF!=$V$8,#REF!,"")</f>
        <v>#VALUE!</v>
      </c>
      <c r="W83" s="159" t="e">
        <f aca="false">IF(#REF!=$U$8,#REF!,"")</f>
        <v>#VALUE!</v>
      </c>
    </row>
    <row r="84" s="100" customFormat="true" ht="19.5" hidden="true" customHeight="true" outlineLevel="1" collapsed="false">
      <c r="A84" s="126"/>
      <c r="B84" s="127"/>
      <c r="C84" s="134" t="e">
        <f aca="false">IF(#REF!="","",VLOOKUP(#REF!,[0]!lt,2))</f>
        <v>#VALUE!</v>
      </c>
      <c r="D84" s="134" t="e">
        <f aca="false">IF(#REF!="","",VLOOKUP(#REF!,[0]!lt,3))</f>
        <v>#VALUE!</v>
      </c>
      <c r="E84" s="135" t="e">
        <f aca="false">IF(#REF!="","",VLOOKUP(#REF!,[0]!lt,5))</f>
        <v>#VALUE!</v>
      </c>
      <c r="F84" s="134" t="e">
        <f aca="false">IF(#REF!="","",VLOOKUP(#REF!,[0]!lt,4))</f>
        <v>#VALUE!</v>
      </c>
      <c r="G84" s="139"/>
      <c r="H84" s="140"/>
      <c r="I84" s="159"/>
      <c r="J84" s="160"/>
      <c r="K84" s="159"/>
      <c r="L84" s="160"/>
      <c r="M84" s="159"/>
      <c r="N84" s="160"/>
      <c r="O84" s="159"/>
      <c r="P84" s="160"/>
      <c r="Q84" s="159"/>
      <c r="R84" s="160"/>
      <c r="S84" s="159"/>
      <c r="T84" s="160"/>
      <c r="U84" s="159"/>
      <c r="V84" s="160"/>
      <c r="W84" s="159"/>
    </row>
    <row r="85" s="100" customFormat="true" ht="19.5" hidden="true" customHeight="true" outlineLevel="1" collapsed="false">
      <c r="A85" s="126" t="n">
        <v>39</v>
      </c>
      <c r="B85" s="127"/>
      <c r="C85" s="128" t="e">
        <f aca="false">IF(#REF!="","",VLOOKUP(#REF!,[0]!lt,2))</f>
        <v>#VALUE!</v>
      </c>
      <c r="D85" s="128" t="e">
        <f aca="false">IF(#REF!="","",VLOOKUP(#REF!,[0]!lt,3))</f>
        <v>#VALUE!</v>
      </c>
      <c r="E85" s="129" t="e">
        <f aca="false">IF(#REF!="","",VLOOKUP(#REF!,[0]!lt,5))</f>
        <v>#VALUE!</v>
      </c>
      <c r="F85" s="128" t="e">
        <f aca="false">IF(#REF!="","",VLOOKUP(#REF!,[0]!lt,4))</f>
        <v>#VALUE!</v>
      </c>
      <c r="G85" s="142" t="e">
        <f aca="false">IF(F85=F86,F85,CONCATENATE(F85," / ",F86))</f>
        <v>#VALUE!</v>
      </c>
      <c r="H85" s="143" t="e">
        <f aca="false" t="array" ref="H85:H85">IF(E85:G85="","",SUM(E85+E86))</f>
        <v>#VALUE!</v>
      </c>
      <c r="I85" s="159" t="e">
        <f aca="false">IF(#REF!=$I$8,#REF!,"")</f>
        <v>#VALUE!</v>
      </c>
      <c r="J85" s="160" t="e">
        <f aca="false">IF(#REF!=$J$8,#REF!,"")</f>
        <v>#VALUE!</v>
      </c>
      <c r="K85" s="159" t="e">
        <f aca="false">IF(#REF!=$K$8,#REF!,"")</f>
        <v>#VALUE!</v>
      </c>
      <c r="L85" s="160" t="e">
        <f aca="false">IF(#REF!=$L$8,#REF!,"")</f>
        <v>#VALUE!</v>
      </c>
      <c r="M85" s="159" t="e">
        <f aca="false">IF(#REF!=$M$8,#REF!,"")</f>
        <v>#VALUE!</v>
      </c>
      <c r="N85" s="160" t="e">
        <f aca="false">IF(#REF!=$N$8,#REF!,"")</f>
        <v>#VALUE!</v>
      </c>
      <c r="O85" s="159" t="e">
        <f aca="false">IF(#REF!=$O$8,#REF!,"")</f>
        <v>#VALUE!</v>
      </c>
      <c r="P85" s="160" t="e">
        <f aca="false">IF(#REF!=$P$8,#REF!,"")</f>
        <v>#VALUE!</v>
      </c>
      <c r="Q85" s="159" t="e">
        <f aca="false">IF(#REF!=$Q$8,#REF!,"")</f>
        <v>#VALUE!</v>
      </c>
      <c r="R85" s="160" t="e">
        <f aca="false">IF(#REF!=$R$8,#REF!,"")</f>
        <v>#VALUE!</v>
      </c>
      <c r="S85" s="159" t="e">
        <f aca="false">IF(#REF!=$S$8,#REF!,"")</f>
        <v>#VALUE!</v>
      </c>
      <c r="T85" s="160" t="e">
        <f aca="false">IF(#REF!=$T$8,#REF!,"")</f>
        <v>#VALUE!</v>
      </c>
      <c r="U85" s="159" t="e">
        <f aca="false">IF(#REF!=$U$8,#REF!,"")</f>
        <v>#VALUE!</v>
      </c>
      <c r="V85" s="160" t="e">
        <f aca="false">IF(#REF!=$V$8,#REF!,"")</f>
        <v>#VALUE!</v>
      </c>
      <c r="W85" s="159" t="e">
        <f aca="false">IF(#REF!=$U$8,#REF!,"")</f>
        <v>#VALUE!</v>
      </c>
    </row>
    <row r="86" s="100" customFormat="true" ht="19.5" hidden="true" customHeight="true" outlineLevel="1" collapsed="false">
      <c r="A86" s="126"/>
      <c r="B86" s="127"/>
      <c r="C86" s="146" t="e">
        <f aca="false">IF(#REF!="","",VLOOKUP(#REF!,[0]!lt,2))</f>
        <v>#VALUE!</v>
      </c>
      <c r="D86" s="146" t="e">
        <f aca="false">IF(#REF!="","",VLOOKUP(#REF!,[0]!lt,3))</f>
        <v>#VALUE!</v>
      </c>
      <c r="E86" s="147" t="e">
        <f aca="false">IF(#REF!="","",VLOOKUP(#REF!,[0]!lt,5))</f>
        <v>#VALUE!</v>
      </c>
      <c r="F86" s="146" t="e">
        <f aca="false">IF(#REF!="","",VLOOKUP(#REF!,[0]!lt,4))</f>
        <v>#VALUE!</v>
      </c>
      <c r="G86" s="142"/>
      <c r="H86" s="143"/>
      <c r="I86" s="159"/>
      <c r="J86" s="160"/>
      <c r="K86" s="159"/>
      <c r="L86" s="160"/>
      <c r="M86" s="159"/>
      <c r="N86" s="160"/>
      <c r="O86" s="159"/>
      <c r="P86" s="160"/>
      <c r="Q86" s="159"/>
      <c r="R86" s="160"/>
      <c r="S86" s="159"/>
      <c r="T86" s="160"/>
      <c r="U86" s="159"/>
      <c r="V86" s="160"/>
      <c r="W86" s="159"/>
    </row>
    <row r="87" s="100" customFormat="true" ht="19.5" hidden="true" customHeight="true" outlineLevel="1" collapsed="false">
      <c r="A87" s="126" t="n">
        <v>40</v>
      </c>
      <c r="B87" s="127"/>
      <c r="C87" s="128" t="e">
        <f aca="false">IF(#REF!="","",VLOOKUP(#REF!,[0]!lt,2))</f>
        <v>#VALUE!</v>
      </c>
      <c r="D87" s="128" t="e">
        <f aca="false">IF(#REF!="","",VLOOKUP(#REF!,[0]!lt,3))</f>
        <v>#VALUE!</v>
      </c>
      <c r="E87" s="129" t="e">
        <f aca="false">IF(#REF!="","",VLOOKUP(#REF!,[0]!lt,5))</f>
        <v>#VALUE!</v>
      </c>
      <c r="F87" s="128" t="e">
        <f aca="false">IF(#REF!="","",VLOOKUP(#REF!,[0]!lt,4))</f>
        <v>#VALUE!</v>
      </c>
      <c r="G87" s="148" t="e">
        <f aca="false">IF(F87=F88,F87,CONCATENATE(F87," / ",F88))</f>
        <v>#VALUE!</v>
      </c>
      <c r="H87" s="131" t="e">
        <f aca="false" t="array" ref="H87:H87">IF(E87:G87="","",SUM(E87+E88))</f>
        <v>#VALUE!</v>
      </c>
      <c r="I87" s="159" t="e">
        <f aca="false">IF(#REF!=$I$8,#REF!,"")</f>
        <v>#VALUE!</v>
      </c>
      <c r="J87" s="160" t="e">
        <f aca="false">IF(#REF!=$J$8,#REF!,"")</f>
        <v>#VALUE!</v>
      </c>
      <c r="K87" s="159" t="e">
        <f aca="false">IF(#REF!=$K$8,#REF!,"")</f>
        <v>#VALUE!</v>
      </c>
      <c r="L87" s="160" t="e">
        <f aca="false">IF(#REF!=$L$8,#REF!,"")</f>
        <v>#VALUE!</v>
      </c>
      <c r="M87" s="159" t="e">
        <f aca="false">IF(#REF!=$M$8,#REF!,"")</f>
        <v>#VALUE!</v>
      </c>
      <c r="N87" s="160" t="e">
        <f aca="false">IF(#REF!=$N$8,#REF!,"")</f>
        <v>#VALUE!</v>
      </c>
      <c r="O87" s="159" t="e">
        <f aca="false">IF(#REF!=$O$8,#REF!,"")</f>
        <v>#VALUE!</v>
      </c>
      <c r="P87" s="160" t="e">
        <f aca="false">IF(#REF!=$P$8,#REF!,"")</f>
        <v>#VALUE!</v>
      </c>
      <c r="Q87" s="159" t="e">
        <f aca="false">IF(#REF!=$Q$8,#REF!,"")</f>
        <v>#VALUE!</v>
      </c>
      <c r="R87" s="160" t="e">
        <f aca="false">IF(#REF!=$R$8,#REF!,"")</f>
        <v>#VALUE!</v>
      </c>
      <c r="S87" s="159" t="e">
        <f aca="false">IF(#REF!=$S$8,#REF!,"")</f>
        <v>#VALUE!</v>
      </c>
      <c r="T87" s="160" t="e">
        <f aca="false">IF(#REF!=$T$8,#REF!,"")</f>
        <v>#VALUE!</v>
      </c>
      <c r="U87" s="159" t="e">
        <f aca="false">IF(#REF!=$U$8,#REF!,"")</f>
        <v>#VALUE!</v>
      </c>
      <c r="V87" s="160" t="e">
        <f aca="false">IF(#REF!=$V$8,#REF!,"")</f>
        <v>#VALUE!</v>
      </c>
      <c r="W87" s="159" t="e">
        <f aca="false">IF(#REF!=$U$8,#REF!,"")</f>
        <v>#VALUE!</v>
      </c>
    </row>
    <row r="88" s="100" customFormat="true" ht="19.5" hidden="true" customHeight="true" outlineLevel="1" collapsed="false">
      <c r="A88" s="126"/>
      <c r="B88" s="127"/>
      <c r="C88" s="134" t="e">
        <f aca="false">IF(#REF!="","",VLOOKUP(#REF!,[0]!lt,2))</f>
        <v>#VALUE!</v>
      </c>
      <c r="D88" s="134" t="e">
        <f aca="false">IF(#REF!="","",VLOOKUP(#REF!,[0]!lt,3))</f>
        <v>#VALUE!</v>
      </c>
      <c r="E88" s="135" t="e">
        <f aca="false">IF(#REF!="","",VLOOKUP(#REF!,[0]!lt,5))</f>
        <v>#VALUE!</v>
      </c>
      <c r="F88" s="134" t="e">
        <f aca="false">IF(#REF!="","",VLOOKUP(#REF!,[0]!lt,4))</f>
        <v>#VALUE!</v>
      </c>
      <c r="G88" s="148"/>
      <c r="H88" s="131"/>
      <c r="I88" s="159"/>
      <c r="J88" s="160"/>
      <c r="K88" s="159"/>
      <c r="L88" s="160"/>
      <c r="M88" s="159"/>
      <c r="N88" s="160"/>
      <c r="O88" s="159"/>
      <c r="P88" s="160"/>
      <c r="Q88" s="159"/>
      <c r="R88" s="160"/>
      <c r="S88" s="159"/>
      <c r="T88" s="160"/>
      <c r="U88" s="159"/>
      <c r="V88" s="160"/>
      <c r="W88" s="159"/>
    </row>
    <row r="89" s="100" customFormat="true" ht="19.5" hidden="true" customHeight="true" outlineLevel="1" collapsed="false">
      <c r="A89" s="126" t="n">
        <v>41</v>
      </c>
      <c r="B89" s="127"/>
      <c r="C89" s="128" t="e">
        <f aca="false">IF(#REF!="","",VLOOKUP(#REF!,[0]!lt,2))</f>
        <v>#VALUE!</v>
      </c>
      <c r="D89" s="128" t="e">
        <f aca="false">IF(#REF!="","",VLOOKUP(#REF!,[0]!lt,3))</f>
        <v>#VALUE!</v>
      </c>
      <c r="E89" s="129" t="e">
        <f aca="false">IF(#REF!="","",VLOOKUP(#REF!,[0]!lt,5))</f>
        <v>#VALUE!</v>
      </c>
      <c r="F89" s="128" t="e">
        <f aca="false">IF(#REF!="","",VLOOKUP(#REF!,[0]!lt,4))</f>
        <v>#VALUE!</v>
      </c>
      <c r="G89" s="148" t="e">
        <f aca="false">IF(F89=F90,F89,CONCATENATE(F89," / ",F90))</f>
        <v>#VALUE!</v>
      </c>
      <c r="H89" s="131" t="e">
        <f aca="false" t="array" ref="H89:H89">IF(E89:G89="","",SUM(E89+E90))</f>
        <v>#VALUE!</v>
      </c>
      <c r="I89" s="161" t="e">
        <f aca="false">IF(#REF!=$I$8,#REF!,"")</f>
        <v>#VALUE!</v>
      </c>
      <c r="J89" s="162" t="e">
        <f aca="false">IF(#REF!=$J$8,#REF!,"")</f>
        <v>#VALUE!</v>
      </c>
      <c r="K89" s="161" t="e">
        <f aca="false">IF(#REF!=$K$8,#REF!,"")</f>
        <v>#VALUE!</v>
      </c>
      <c r="L89" s="162" t="e">
        <f aca="false">IF(#REF!=$L$8,#REF!,"")</f>
        <v>#VALUE!</v>
      </c>
      <c r="M89" s="161" t="e">
        <f aca="false">IF(#REF!=$M$8,#REF!,"")</f>
        <v>#VALUE!</v>
      </c>
      <c r="N89" s="162" t="e">
        <f aca="false">IF(#REF!=$N$8,#REF!,"")</f>
        <v>#VALUE!</v>
      </c>
      <c r="O89" s="161" t="e">
        <f aca="false">IF(#REF!=$O$8,#REF!,"")</f>
        <v>#VALUE!</v>
      </c>
      <c r="P89" s="162" t="e">
        <f aca="false">IF(#REF!=$P$8,#REF!,"")</f>
        <v>#VALUE!</v>
      </c>
      <c r="Q89" s="161" t="e">
        <f aca="false">IF(#REF!=$Q$8,#REF!,"")</f>
        <v>#VALUE!</v>
      </c>
      <c r="R89" s="162" t="e">
        <f aca="false">IF(#REF!=$R$8,#REF!,"")</f>
        <v>#VALUE!</v>
      </c>
      <c r="S89" s="161" t="e">
        <f aca="false">IF(#REF!=$S$8,#REF!,"")</f>
        <v>#VALUE!</v>
      </c>
      <c r="T89" s="162" t="e">
        <f aca="false">IF(#REF!=$T$8,#REF!,"")</f>
        <v>#VALUE!</v>
      </c>
      <c r="U89" s="161" t="e">
        <f aca="false">IF(#REF!=$U$8,#REF!,"")</f>
        <v>#VALUE!</v>
      </c>
      <c r="V89" s="162" t="e">
        <f aca="false">IF(#REF!=$V$8,#REF!,"")</f>
        <v>#VALUE!</v>
      </c>
      <c r="W89" s="161" t="e">
        <f aca="false">IF(#REF!=$U$8,#REF!,"")</f>
        <v>#VALUE!</v>
      </c>
    </row>
    <row r="90" s="100" customFormat="true" ht="19.5" hidden="true" customHeight="true" outlineLevel="1" collapsed="false">
      <c r="A90" s="126"/>
      <c r="B90" s="127"/>
      <c r="C90" s="134" t="e">
        <f aca="false">IF(#REF!="","",VLOOKUP(#REF!,[0]!lt,2))</f>
        <v>#VALUE!</v>
      </c>
      <c r="D90" s="134" t="e">
        <f aca="false">IF(#REF!="","",VLOOKUP(#REF!,[0]!lt,3))</f>
        <v>#VALUE!</v>
      </c>
      <c r="E90" s="135" t="e">
        <f aca="false">IF(#REF!="","",VLOOKUP(#REF!,[0]!lt,5))</f>
        <v>#VALUE!</v>
      </c>
      <c r="F90" s="134" t="e">
        <f aca="false">IF(#REF!="","",VLOOKUP(#REF!,[0]!lt,4))</f>
        <v>#VALUE!</v>
      </c>
      <c r="G90" s="148"/>
      <c r="H90" s="131"/>
      <c r="I90" s="161"/>
      <c r="J90" s="162"/>
      <c r="K90" s="161"/>
      <c r="L90" s="162"/>
      <c r="M90" s="161"/>
      <c r="N90" s="162"/>
      <c r="O90" s="161"/>
      <c r="P90" s="162"/>
      <c r="Q90" s="161"/>
      <c r="R90" s="162"/>
      <c r="S90" s="161"/>
      <c r="T90" s="162"/>
      <c r="U90" s="161"/>
      <c r="V90" s="162"/>
      <c r="W90" s="161"/>
    </row>
    <row r="91" s="100" customFormat="true" ht="37.5" hidden="false" customHeight="true" outlineLevel="0" collapsed="false">
      <c r="A91" s="163" t="s">
        <v>49</v>
      </c>
      <c r="B91" s="163"/>
      <c r="C91" s="163"/>
      <c r="D91" s="163"/>
      <c r="E91" s="163"/>
      <c r="F91" s="163"/>
      <c r="G91" s="163"/>
      <c r="H91" s="164" t="s">
        <v>66</v>
      </c>
      <c r="I91" s="165"/>
      <c r="J91" s="166"/>
      <c r="K91" s="165"/>
      <c r="L91" s="166"/>
      <c r="M91" s="165"/>
      <c r="N91" s="166"/>
      <c r="O91" s="165"/>
      <c r="P91" s="166"/>
      <c r="Q91" s="165"/>
      <c r="R91" s="166"/>
      <c r="S91" s="165"/>
      <c r="T91" s="166"/>
      <c r="U91" s="165"/>
      <c r="V91" s="166"/>
      <c r="W91" s="165"/>
    </row>
    <row r="92" s="100" customFormat="true" ht="16.5" hidden="false" customHeight="true" outlineLevel="0" collapsed="false">
      <c r="B92" s="167"/>
      <c r="C92" s="167"/>
      <c r="D92" s="167"/>
      <c r="E92" s="167"/>
      <c r="F92" s="167"/>
      <c r="G92" s="167"/>
      <c r="H92" s="168"/>
      <c r="I92" s="169"/>
      <c r="J92" s="169"/>
      <c r="K92" s="169"/>
      <c r="L92" s="169"/>
      <c r="M92" s="169"/>
      <c r="N92" s="169"/>
      <c r="O92" s="169"/>
      <c r="P92" s="169"/>
      <c r="Q92" s="169"/>
      <c r="R92" s="169"/>
      <c r="S92" s="169"/>
      <c r="T92" s="169"/>
      <c r="U92" s="169"/>
      <c r="V92" s="169"/>
    </row>
    <row r="93" s="100" customFormat="true" ht="24" hidden="false" customHeight="true" outlineLevel="0" collapsed="false">
      <c r="A93" s="170" t="s">
        <v>84</v>
      </c>
      <c r="B93" s="170"/>
      <c r="C93" s="170"/>
      <c r="D93" s="170"/>
      <c r="E93" s="170"/>
      <c r="F93" s="170"/>
      <c r="G93" s="170"/>
      <c r="H93" s="170"/>
      <c r="I93" s="170"/>
      <c r="J93" s="170"/>
      <c r="K93" s="170"/>
      <c r="L93" s="170"/>
      <c r="M93" s="170"/>
      <c r="N93" s="170"/>
      <c r="O93" s="170"/>
      <c r="P93" s="170"/>
      <c r="Q93" s="170"/>
      <c r="R93" s="170"/>
      <c r="S93" s="170"/>
      <c r="T93" s="170"/>
      <c r="U93" s="170"/>
      <c r="V93" s="170"/>
      <c r="W93" s="170"/>
    </row>
    <row r="94" customFormat="false" ht="24" hidden="false" customHeight="true" outlineLevel="0" collapsed="false">
      <c r="B94" s="171"/>
      <c r="C94" s="172"/>
      <c r="D94" s="173"/>
      <c r="E94" s="173"/>
      <c r="F94" s="173"/>
      <c r="G94" s="173"/>
      <c r="H94" s="173"/>
      <c r="I94" s="174"/>
      <c r="J94" s="174"/>
      <c r="K94" s="174"/>
      <c r="L94" s="174"/>
      <c r="M94" s="174"/>
      <c r="N94" s="174"/>
      <c r="O94" s="175"/>
      <c r="P94" s="175"/>
      <c r="Q94" s="174"/>
      <c r="R94" s="174"/>
      <c r="S94" s="174"/>
      <c r="T94" s="174"/>
      <c r="U94" s="174"/>
      <c r="V94" s="175"/>
      <c r="W94" s="174"/>
      <c r="X94" s="174"/>
      <c r="Y94" s="174"/>
      <c r="Z94" s="174"/>
      <c r="AA94" s="176"/>
    </row>
    <row r="95" customFormat="false" ht="24" hidden="false" customHeight="true" outlineLevel="0" collapsed="false">
      <c r="B95" s="171"/>
      <c r="C95" s="172"/>
      <c r="D95" s="173"/>
      <c r="E95" s="173"/>
      <c r="F95" s="173"/>
      <c r="G95" s="173"/>
      <c r="H95" s="173"/>
      <c r="I95" s="174"/>
      <c r="J95" s="174"/>
      <c r="K95" s="174"/>
      <c r="L95" s="174"/>
      <c r="M95" s="174"/>
      <c r="N95" s="174"/>
      <c r="O95" s="175"/>
      <c r="P95" s="174"/>
      <c r="Q95" s="174"/>
      <c r="R95" s="174"/>
      <c r="S95" s="174"/>
      <c r="T95" s="174"/>
      <c r="U95" s="174"/>
      <c r="V95" s="175"/>
      <c r="W95" s="174"/>
      <c r="X95" s="174"/>
      <c r="Y95" s="174"/>
      <c r="Z95" s="174"/>
      <c r="AA95" s="176"/>
    </row>
    <row r="96" customFormat="false" ht="25.5" hidden="false" customHeight="true" outlineLevel="0" collapsed="false">
      <c r="J96" s="177"/>
      <c r="K96" s="177"/>
      <c r="L96" s="177"/>
      <c r="M96" s="177"/>
      <c r="N96" s="177"/>
    </row>
    <row r="99" customFormat="false" ht="66" hidden="false" customHeight="true" outlineLevel="0" collapsed="false">
      <c r="B99" s="178"/>
      <c r="C99" s="178"/>
      <c r="D99" s="178"/>
      <c r="E99" s="178"/>
      <c r="F99" s="178"/>
      <c r="G99" s="178"/>
      <c r="H99" s="178"/>
      <c r="I99" s="178"/>
      <c r="J99" s="178"/>
      <c r="K99" s="178"/>
      <c r="L99" s="178"/>
      <c r="M99" s="178"/>
      <c r="N99" s="178"/>
      <c r="O99" s="178"/>
      <c r="P99" s="178"/>
      <c r="Q99" s="178"/>
      <c r="R99" s="178"/>
      <c r="S99" s="178"/>
      <c r="T99" s="178"/>
      <c r="U99" s="178"/>
      <c r="V99" s="178"/>
      <c r="W99" s="178"/>
      <c r="X99" s="178"/>
      <c r="Y99" s="178"/>
      <c r="Z99" s="178"/>
      <c r="AA99" s="178"/>
      <c r="AB99" s="178"/>
    </row>
    <row r="100" customFormat="false" ht="34.5" hidden="false" customHeight="true" outlineLevel="0" collapsed="false"/>
    <row r="104" customFormat="false" ht="18" hidden="false" customHeight="true" outlineLevel="0" collapsed="false">
      <c r="S104" s="179"/>
    </row>
    <row r="132" customFormat="false" ht="19.5" hidden="false" customHeight="true" outlineLevel="0" collapsed="false"/>
    <row r="133" customFormat="false" ht="19.5" hidden="false" customHeight="true" outlineLevel="0" collapsed="false"/>
    <row r="134" customFormat="false" ht="25.5" hidden="false" customHeight="true" outlineLevel="0" collapsed="false"/>
    <row r="135" customFormat="false" ht="13" hidden="false" customHeight="false" outlineLevel="0" collapsed="false">
      <c r="O135" s="177"/>
      <c r="P135" s="177"/>
      <c r="Q135" s="177"/>
      <c r="R135" s="177"/>
    </row>
    <row r="136" s="180" customFormat="true" ht="13" hidden="false" customHeight="false" outlineLevel="0" collapsed="false">
      <c r="B136" s="100"/>
      <c r="C136" s="100"/>
      <c r="D136" s="100"/>
      <c r="E136" s="100"/>
      <c r="F136" s="100"/>
      <c r="G136" s="100"/>
      <c r="H136" s="100"/>
      <c r="I136" s="100"/>
      <c r="J136" s="100"/>
      <c r="K136" s="100"/>
      <c r="L136" s="100"/>
      <c r="M136" s="100"/>
      <c r="N136" s="100"/>
    </row>
    <row r="1048576" customFormat="false" ht="13" hidden="false" customHeight="false" outlineLevel="0" collapsed="false"/>
  </sheetData>
  <mergeCells count="795">
    <mergeCell ref="C1:W1"/>
    <mergeCell ref="C2:W2"/>
    <mergeCell ref="C3:W3"/>
    <mergeCell ref="C4:W4"/>
    <mergeCell ref="B5:H5"/>
    <mergeCell ref="B6:H6"/>
    <mergeCell ref="I6:R6"/>
    <mergeCell ref="S6:W6"/>
    <mergeCell ref="C7:C8"/>
    <mergeCell ref="D7:D8"/>
    <mergeCell ref="E7:E8"/>
    <mergeCell ref="G7:G8"/>
    <mergeCell ref="A9:A10"/>
    <mergeCell ref="B9:B10"/>
    <mergeCell ref="G9:G10"/>
    <mergeCell ref="H9:H10"/>
    <mergeCell ref="I9:I10"/>
    <mergeCell ref="J9:J10"/>
    <mergeCell ref="K9:K10"/>
    <mergeCell ref="L9:L10"/>
    <mergeCell ref="M9:M10"/>
    <mergeCell ref="N9:N10"/>
    <mergeCell ref="O9:O10"/>
    <mergeCell ref="P9:P10"/>
    <mergeCell ref="Q9:Q10"/>
    <mergeCell ref="R9:R10"/>
    <mergeCell ref="S9:S10"/>
    <mergeCell ref="T9:T10"/>
    <mergeCell ref="U9:U10"/>
    <mergeCell ref="V9:V10"/>
    <mergeCell ref="W9:W10"/>
    <mergeCell ref="A11:A12"/>
    <mergeCell ref="B11:B12"/>
    <mergeCell ref="G11:G12"/>
    <mergeCell ref="H11:H12"/>
    <mergeCell ref="I11:I12"/>
    <mergeCell ref="J11:J12"/>
    <mergeCell ref="K11:K12"/>
    <mergeCell ref="L11:L12"/>
    <mergeCell ref="M11:M12"/>
    <mergeCell ref="N11:N12"/>
    <mergeCell ref="O11:O12"/>
    <mergeCell ref="P11:P12"/>
    <mergeCell ref="Q11:Q12"/>
    <mergeCell ref="R11:R12"/>
    <mergeCell ref="S11:S12"/>
    <mergeCell ref="T11:T12"/>
    <mergeCell ref="U11:U12"/>
    <mergeCell ref="V11:V12"/>
    <mergeCell ref="W11:W12"/>
    <mergeCell ref="A13:A14"/>
    <mergeCell ref="B13:B14"/>
    <mergeCell ref="G13:G14"/>
    <mergeCell ref="H13:H14"/>
    <mergeCell ref="I13:I14"/>
    <mergeCell ref="J13:J14"/>
    <mergeCell ref="K13:K14"/>
    <mergeCell ref="L13:L14"/>
    <mergeCell ref="M13:M14"/>
    <mergeCell ref="N13:N14"/>
    <mergeCell ref="O13:O14"/>
    <mergeCell ref="P13:P14"/>
    <mergeCell ref="Q13:Q14"/>
    <mergeCell ref="R13:R14"/>
    <mergeCell ref="S13:S14"/>
    <mergeCell ref="T13:T14"/>
    <mergeCell ref="U13:U14"/>
    <mergeCell ref="V13:V14"/>
    <mergeCell ref="W13:W14"/>
    <mergeCell ref="A15:A16"/>
    <mergeCell ref="B15:B16"/>
    <mergeCell ref="G15:G16"/>
    <mergeCell ref="H15:H16"/>
    <mergeCell ref="I15:I16"/>
    <mergeCell ref="J15:J16"/>
    <mergeCell ref="K15:K16"/>
    <mergeCell ref="L15:L16"/>
    <mergeCell ref="M15:M16"/>
    <mergeCell ref="N15:N16"/>
    <mergeCell ref="O15:O16"/>
    <mergeCell ref="P15:P16"/>
    <mergeCell ref="Q15:Q16"/>
    <mergeCell ref="R15:R16"/>
    <mergeCell ref="S15:S16"/>
    <mergeCell ref="T15:T16"/>
    <mergeCell ref="U15:U16"/>
    <mergeCell ref="V15:V16"/>
    <mergeCell ref="W15:W16"/>
    <mergeCell ref="A17:A18"/>
    <mergeCell ref="B17:B18"/>
    <mergeCell ref="G17:G18"/>
    <mergeCell ref="H17:H18"/>
    <mergeCell ref="I17:I18"/>
    <mergeCell ref="J17:J18"/>
    <mergeCell ref="K17:K18"/>
    <mergeCell ref="L17:L18"/>
    <mergeCell ref="M17:M18"/>
    <mergeCell ref="N17:N18"/>
    <mergeCell ref="O17:O18"/>
    <mergeCell ref="P17:P18"/>
    <mergeCell ref="Q17:Q18"/>
    <mergeCell ref="R17:R18"/>
    <mergeCell ref="S17:S18"/>
    <mergeCell ref="T17:T18"/>
    <mergeCell ref="U17:U18"/>
    <mergeCell ref="V17:V18"/>
    <mergeCell ref="W17:W18"/>
    <mergeCell ref="A19:A20"/>
    <mergeCell ref="B19:B20"/>
    <mergeCell ref="G19:G20"/>
    <mergeCell ref="H19:H20"/>
    <mergeCell ref="I19:I20"/>
    <mergeCell ref="J19:J20"/>
    <mergeCell ref="K19:K20"/>
    <mergeCell ref="L19:L20"/>
    <mergeCell ref="M19:M20"/>
    <mergeCell ref="N19:N20"/>
    <mergeCell ref="O19:O20"/>
    <mergeCell ref="P19:P20"/>
    <mergeCell ref="Q19:Q20"/>
    <mergeCell ref="R19:R20"/>
    <mergeCell ref="S19:S20"/>
    <mergeCell ref="T19:T20"/>
    <mergeCell ref="U19:U20"/>
    <mergeCell ref="V19:V20"/>
    <mergeCell ref="W19:W20"/>
    <mergeCell ref="A21:A22"/>
    <mergeCell ref="B21:B22"/>
    <mergeCell ref="G21:G22"/>
    <mergeCell ref="H21:H22"/>
    <mergeCell ref="I21:I22"/>
    <mergeCell ref="J21:J22"/>
    <mergeCell ref="K21:K22"/>
    <mergeCell ref="L21:L22"/>
    <mergeCell ref="M21:M22"/>
    <mergeCell ref="N21:N22"/>
    <mergeCell ref="O21:O22"/>
    <mergeCell ref="P21:P22"/>
    <mergeCell ref="Q21:Q22"/>
    <mergeCell ref="R21:R22"/>
    <mergeCell ref="S21:S22"/>
    <mergeCell ref="T21:T22"/>
    <mergeCell ref="U21:U22"/>
    <mergeCell ref="V21:V22"/>
    <mergeCell ref="W21:W22"/>
    <mergeCell ref="A23:A24"/>
    <mergeCell ref="B23:B24"/>
    <mergeCell ref="G23:G24"/>
    <mergeCell ref="H23:H24"/>
    <mergeCell ref="I23:I24"/>
    <mergeCell ref="J23:J24"/>
    <mergeCell ref="K23:K24"/>
    <mergeCell ref="L23:L24"/>
    <mergeCell ref="M23:M24"/>
    <mergeCell ref="N23:N24"/>
    <mergeCell ref="O23:O24"/>
    <mergeCell ref="P23:P24"/>
    <mergeCell ref="Q23:Q24"/>
    <mergeCell ref="R23:R24"/>
    <mergeCell ref="S23:S24"/>
    <mergeCell ref="T23:T24"/>
    <mergeCell ref="U23:U24"/>
    <mergeCell ref="V23:V24"/>
    <mergeCell ref="W23:W24"/>
    <mergeCell ref="A25:A26"/>
    <mergeCell ref="B25:B26"/>
    <mergeCell ref="G25:G26"/>
    <mergeCell ref="H25:H26"/>
    <mergeCell ref="I25:I26"/>
    <mergeCell ref="J25:J26"/>
    <mergeCell ref="K25:K26"/>
    <mergeCell ref="L25:L26"/>
    <mergeCell ref="M25:M26"/>
    <mergeCell ref="N25:N26"/>
    <mergeCell ref="O25:O26"/>
    <mergeCell ref="P25:P26"/>
    <mergeCell ref="Q25:Q26"/>
    <mergeCell ref="R25:R26"/>
    <mergeCell ref="S25:S26"/>
    <mergeCell ref="T25:T26"/>
    <mergeCell ref="U25:U26"/>
    <mergeCell ref="V25:V26"/>
    <mergeCell ref="W25:W26"/>
    <mergeCell ref="A27:A28"/>
    <mergeCell ref="B27:B28"/>
    <mergeCell ref="G27:G28"/>
    <mergeCell ref="H27:H28"/>
    <mergeCell ref="I27:I28"/>
    <mergeCell ref="J27:J28"/>
    <mergeCell ref="K27:K28"/>
    <mergeCell ref="L27:L28"/>
    <mergeCell ref="M27:M28"/>
    <mergeCell ref="N27:N28"/>
    <mergeCell ref="O27:O28"/>
    <mergeCell ref="P27:P28"/>
    <mergeCell ref="Q27:Q28"/>
    <mergeCell ref="R27:R28"/>
    <mergeCell ref="S27:S28"/>
    <mergeCell ref="T27:T28"/>
    <mergeCell ref="U27:U28"/>
    <mergeCell ref="V27:V28"/>
    <mergeCell ref="W27:W28"/>
    <mergeCell ref="A29:A30"/>
    <mergeCell ref="B29:B30"/>
    <mergeCell ref="G29:G30"/>
    <mergeCell ref="H29:H30"/>
    <mergeCell ref="I29:I30"/>
    <mergeCell ref="J29:J30"/>
    <mergeCell ref="K29:K30"/>
    <mergeCell ref="L29:L30"/>
    <mergeCell ref="M29:M30"/>
    <mergeCell ref="N29:N30"/>
    <mergeCell ref="O29:O30"/>
    <mergeCell ref="P29:P30"/>
    <mergeCell ref="Q29:Q30"/>
    <mergeCell ref="R29:R30"/>
    <mergeCell ref="S29:S30"/>
    <mergeCell ref="T29:T30"/>
    <mergeCell ref="U29:U30"/>
    <mergeCell ref="V29:V30"/>
    <mergeCell ref="W29:W30"/>
    <mergeCell ref="A31:A32"/>
    <mergeCell ref="B31:B32"/>
    <mergeCell ref="G31:G32"/>
    <mergeCell ref="H31:H32"/>
    <mergeCell ref="I31:I32"/>
    <mergeCell ref="J31:J32"/>
    <mergeCell ref="K31:K32"/>
    <mergeCell ref="L31:L32"/>
    <mergeCell ref="M31:M32"/>
    <mergeCell ref="N31:N32"/>
    <mergeCell ref="O31:O32"/>
    <mergeCell ref="P31:P32"/>
    <mergeCell ref="Q31:Q32"/>
    <mergeCell ref="R31:R32"/>
    <mergeCell ref="S31:S32"/>
    <mergeCell ref="T31:T32"/>
    <mergeCell ref="U31:U32"/>
    <mergeCell ref="V31:V32"/>
    <mergeCell ref="W31:W32"/>
    <mergeCell ref="A33:A34"/>
    <mergeCell ref="B33:B34"/>
    <mergeCell ref="G33:G34"/>
    <mergeCell ref="H33:H34"/>
    <mergeCell ref="I33:I34"/>
    <mergeCell ref="J33:J34"/>
    <mergeCell ref="K33:K34"/>
    <mergeCell ref="L33:L34"/>
    <mergeCell ref="M33:M34"/>
    <mergeCell ref="N33:N34"/>
    <mergeCell ref="O33:O34"/>
    <mergeCell ref="P33:P34"/>
    <mergeCell ref="Q33:Q34"/>
    <mergeCell ref="R33:R34"/>
    <mergeCell ref="S33:S34"/>
    <mergeCell ref="T33:T34"/>
    <mergeCell ref="U33:U34"/>
    <mergeCell ref="V33:V34"/>
    <mergeCell ref="W33:W34"/>
    <mergeCell ref="A35:A36"/>
    <mergeCell ref="B35:B36"/>
    <mergeCell ref="G35:G36"/>
    <mergeCell ref="H35:H36"/>
    <mergeCell ref="I35:I36"/>
    <mergeCell ref="J35:J36"/>
    <mergeCell ref="K35:K36"/>
    <mergeCell ref="L35:L36"/>
    <mergeCell ref="M35:M36"/>
    <mergeCell ref="N35:N36"/>
    <mergeCell ref="O35:O36"/>
    <mergeCell ref="P35:P36"/>
    <mergeCell ref="Q35:Q36"/>
    <mergeCell ref="R35:R36"/>
    <mergeCell ref="S35:S36"/>
    <mergeCell ref="T35:T36"/>
    <mergeCell ref="U35:U36"/>
    <mergeCell ref="V35:V36"/>
    <mergeCell ref="W35:W36"/>
    <mergeCell ref="A37:A38"/>
    <mergeCell ref="B37:B38"/>
    <mergeCell ref="G37:G38"/>
    <mergeCell ref="H37:H38"/>
    <mergeCell ref="I37:I38"/>
    <mergeCell ref="J37:J38"/>
    <mergeCell ref="K37:K38"/>
    <mergeCell ref="L37:L38"/>
    <mergeCell ref="M37:M38"/>
    <mergeCell ref="N37:N38"/>
    <mergeCell ref="O37:O38"/>
    <mergeCell ref="P37:P38"/>
    <mergeCell ref="Q37:Q38"/>
    <mergeCell ref="R37:R38"/>
    <mergeCell ref="S37:S38"/>
    <mergeCell ref="T37:T38"/>
    <mergeCell ref="U37:U38"/>
    <mergeCell ref="V37:V38"/>
    <mergeCell ref="W37:W38"/>
    <mergeCell ref="A39:A40"/>
    <mergeCell ref="B39:B40"/>
    <mergeCell ref="G39:G40"/>
    <mergeCell ref="H39:H40"/>
    <mergeCell ref="I39:I40"/>
    <mergeCell ref="J39:J40"/>
    <mergeCell ref="K39:K40"/>
    <mergeCell ref="L39:L40"/>
    <mergeCell ref="M39:M40"/>
    <mergeCell ref="N39:N40"/>
    <mergeCell ref="O39:O40"/>
    <mergeCell ref="P39:P40"/>
    <mergeCell ref="Q39:Q40"/>
    <mergeCell ref="R39:R40"/>
    <mergeCell ref="S39:S40"/>
    <mergeCell ref="T39:T40"/>
    <mergeCell ref="U39:U40"/>
    <mergeCell ref="V39:V40"/>
    <mergeCell ref="W39:W40"/>
    <mergeCell ref="A41:A42"/>
    <mergeCell ref="B41:B42"/>
    <mergeCell ref="G41:G42"/>
    <mergeCell ref="H41:H42"/>
    <mergeCell ref="I41:I42"/>
    <mergeCell ref="J41:J42"/>
    <mergeCell ref="K41:K42"/>
    <mergeCell ref="L41:L42"/>
    <mergeCell ref="M41:M42"/>
    <mergeCell ref="N41:N42"/>
    <mergeCell ref="O41:O42"/>
    <mergeCell ref="P41:P42"/>
    <mergeCell ref="Q41:Q42"/>
    <mergeCell ref="R41:R42"/>
    <mergeCell ref="S41:S42"/>
    <mergeCell ref="T41:T42"/>
    <mergeCell ref="U41:U42"/>
    <mergeCell ref="V41:V42"/>
    <mergeCell ref="W41:W42"/>
    <mergeCell ref="A43:A44"/>
    <mergeCell ref="B43:B44"/>
    <mergeCell ref="G43:G44"/>
    <mergeCell ref="H43:H44"/>
    <mergeCell ref="I43:I44"/>
    <mergeCell ref="J43:J44"/>
    <mergeCell ref="K43:K44"/>
    <mergeCell ref="L43:L44"/>
    <mergeCell ref="M43:M44"/>
    <mergeCell ref="N43:N44"/>
    <mergeCell ref="O43:O44"/>
    <mergeCell ref="P43:P44"/>
    <mergeCell ref="Q43:Q44"/>
    <mergeCell ref="R43:R44"/>
    <mergeCell ref="S43:S44"/>
    <mergeCell ref="T43:T44"/>
    <mergeCell ref="U43:U44"/>
    <mergeCell ref="V43:V44"/>
    <mergeCell ref="W43:W44"/>
    <mergeCell ref="A45:A46"/>
    <mergeCell ref="B45:B46"/>
    <mergeCell ref="G45:G46"/>
    <mergeCell ref="H45:H46"/>
    <mergeCell ref="I45:I46"/>
    <mergeCell ref="J45:J46"/>
    <mergeCell ref="K45:K46"/>
    <mergeCell ref="L45:L46"/>
    <mergeCell ref="M45:M46"/>
    <mergeCell ref="N45:N46"/>
    <mergeCell ref="O45:O46"/>
    <mergeCell ref="P45:P46"/>
    <mergeCell ref="Q45:Q46"/>
    <mergeCell ref="R45:R46"/>
    <mergeCell ref="S45:S46"/>
    <mergeCell ref="T45:T46"/>
    <mergeCell ref="U45:U46"/>
    <mergeCell ref="V45:V46"/>
    <mergeCell ref="W45:W46"/>
    <mergeCell ref="A47:A48"/>
    <mergeCell ref="B47:B48"/>
    <mergeCell ref="G47:G48"/>
    <mergeCell ref="H47:H48"/>
    <mergeCell ref="I47:I48"/>
    <mergeCell ref="J47:J48"/>
    <mergeCell ref="K47:K48"/>
    <mergeCell ref="L47:L48"/>
    <mergeCell ref="M47:M48"/>
    <mergeCell ref="N47:N48"/>
    <mergeCell ref="O47:O48"/>
    <mergeCell ref="P47:P48"/>
    <mergeCell ref="Q47:Q48"/>
    <mergeCell ref="R47:R48"/>
    <mergeCell ref="S47:S48"/>
    <mergeCell ref="T47:T48"/>
    <mergeCell ref="U47:U48"/>
    <mergeCell ref="V47:V48"/>
    <mergeCell ref="W47:W48"/>
    <mergeCell ref="A49:A50"/>
    <mergeCell ref="B49:B50"/>
    <mergeCell ref="G49:G50"/>
    <mergeCell ref="H49:H50"/>
    <mergeCell ref="I49:I50"/>
    <mergeCell ref="J49:J50"/>
    <mergeCell ref="K49:K50"/>
    <mergeCell ref="L49:L50"/>
    <mergeCell ref="M49:M50"/>
    <mergeCell ref="N49:N50"/>
    <mergeCell ref="O49:O50"/>
    <mergeCell ref="P49:P50"/>
    <mergeCell ref="Q49:Q50"/>
    <mergeCell ref="R49:R50"/>
    <mergeCell ref="S49:S50"/>
    <mergeCell ref="T49:T50"/>
    <mergeCell ref="U49:U50"/>
    <mergeCell ref="V49:V50"/>
    <mergeCell ref="W49:W50"/>
    <mergeCell ref="A51:A52"/>
    <mergeCell ref="B51:B52"/>
    <mergeCell ref="G51:G52"/>
    <mergeCell ref="H51:H52"/>
    <mergeCell ref="I51:I52"/>
    <mergeCell ref="J51:J52"/>
    <mergeCell ref="K51:K52"/>
    <mergeCell ref="L51:L52"/>
    <mergeCell ref="M51:M52"/>
    <mergeCell ref="N51:N52"/>
    <mergeCell ref="O51:O52"/>
    <mergeCell ref="P51:P52"/>
    <mergeCell ref="Q51:Q52"/>
    <mergeCell ref="R51:R52"/>
    <mergeCell ref="S51:S52"/>
    <mergeCell ref="T51:T52"/>
    <mergeCell ref="U51:U52"/>
    <mergeCell ref="V51:V52"/>
    <mergeCell ref="W51:W52"/>
    <mergeCell ref="A53:A54"/>
    <mergeCell ref="B53:B54"/>
    <mergeCell ref="G53:G54"/>
    <mergeCell ref="H53:H54"/>
    <mergeCell ref="I53:I54"/>
    <mergeCell ref="J53:J54"/>
    <mergeCell ref="K53:K54"/>
    <mergeCell ref="L53:L54"/>
    <mergeCell ref="M53:M54"/>
    <mergeCell ref="N53:N54"/>
    <mergeCell ref="O53:O54"/>
    <mergeCell ref="P53:P54"/>
    <mergeCell ref="Q53:Q54"/>
    <mergeCell ref="R53:R54"/>
    <mergeCell ref="S53:S54"/>
    <mergeCell ref="T53:T54"/>
    <mergeCell ref="U53:U54"/>
    <mergeCell ref="V53:V54"/>
    <mergeCell ref="W53:W54"/>
    <mergeCell ref="A55:A56"/>
    <mergeCell ref="B55:B56"/>
    <mergeCell ref="G55:G56"/>
    <mergeCell ref="H55:H56"/>
    <mergeCell ref="I55:I56"/>
    <mergeCell ref="J55:J56"/>
    <mergeCell ref="K55:K56"/>
    <mergeCell ref="L55:L56"/>
    <mergeCell ref="M55:M56"/>
    <mergeCell ref="N55:N56"/>
    <mergeCell ref="O55:O56"/>
    <mergeCell ref="P55:P56"/>
    <mergeCell ref="Q55:Q56"/>
    <mergeCell ref="R55:R56"/>
    <mergeCell ref="S55:S56"/>
    <mergeCell ref="T55:T56"/>
    <mergeCell ref="U55:U56"/>
    <mergeCell ref="V55:V56"/>
    <mergeCell ref="W55:W56"/>
    <mergeCell ref="A57:A58"/>
    <mergeCell ref="B57:B58"/>
    <mergeCell ref="G57:G58"/>
    <mergeCell ref="H57:H58"/>
    <mergeCell ref="I57:I58"/>
    <mergeCell ref="J57:J58"/>
    <mergeCell ref="K57:K58"/>
    <mergeCell ref="L57:L58"/>
    <mergeCell ref="M57:M58"/>
    <mergeCell ref="N57:N58"/>
    <mergeCell ref="O57:O58"/>
    <mergeCell ref="P57:P58"/>
    <mergeCell ref="Q57:Q58"/>
    <mergeCell ref="R57:R58"/>
    <mergeCell ref="S57:S58"/>
    <mergeCell ref="T57:T58"/>
    <mergeCell ref="U57:U58"/>
    <mergeCell ref="V57:V58"/>
    <mergeCell ref="W57:W58"/>
    <mergeCell ref="A59:A60"/>
    <mergeCell ref="B59:B60"/>
    <mergeCell ref="G59:G60"/>
    <mergeCell ref="H59:H60"/>
    <mergeCell ref="I59:I60"/>
    <mergeCell ref="J59:J60"/>
    <mergeCell ref="K59:K60"/>
    <mergeCell ref="L59:L60"/>
    <mergeCell ref="M59:M60"/>
    <mergeCell ref="N59:N60"/>
    <mergeCell ref="O59:O60"/>
    <mergeCell ref="P59:P60"/>
    <mergeCell ref="Q59:Q60"/>
    <mergeCell ref="R59:R60"/>
    <mergeCell ref="S59:S60"/>
    <mergeCell ref="T59:T60"/>
    <mergeCell ref="U59:U60"/>
    <mergeCell ref="V59:V60"/>
    <mergeCell ref="W59:W60"/>
    <mergeCell ref="A61:A62"/>
    <mergeCell ref="B61:B62"/>
    <mergeCell ref="G61:G62"/>
    <mergeCell ref="H61:H62"/>
    <mergeCell ref="I61:I62"/>
    <mergeCell ref="J61:J62"/>
    <mergeCell ref="K61:K62"/>
    <mergeCell ref="L61:L62"/>
    <mergeCell ref="M61:M62"/>
    <mergeCell ref="N61:N62"/>
    <mergeCell ref="O61:O62"/>
    <mergeCell ref="P61:P62"/>
    <mergeCell ref="Q61:Q62"/>
    <mergeCell ref="R61:R62"/>
    <mergeCell ref="S61:S62"/>
    <mergeCell ref="T61:T62"/>
    <mergeCell ref="U61:U62"/>
    <mergeCell ref="V61:V62"/>
    <mergeCell ref="W61:W62"/>
    <mergeCell ref="A63:A64"/>
    <mergeCell ref="B63:B64"/>
    <mergeCell ref="G63:G64"/>
    <mergeCell ref="H63:H64"/>
    <mergeCell ref="I63:I64"/>
    <mergeCell ref="J63:J64"/>
    <mergeCell ref="K63:K64"/>
    <mergeCell ref="L63:L64"/>
    <mergeCell ref="M63:M64"/>
    <mergeCell ref="N63:N64"/>
    <mergeCell ref="O63:O64"/>
    <mergeCell ref="P63:P64"/>
    <mergeCell ref="Q63:Q64"/>
    <mergeCell ref="R63:R64"/>
    <mergeCell ref="S63:S64"/>
    <mergeCell ref="T63:T64"/>
    <mergeCell ref="U63:U64"/>
    <mergeCell ref="V63:V64"/>
    <mergeCell ref="W63:W64"/>
    <mergeCell ref="A65:A66"/>
    <mergeCell ref="B65:B66"/>
    <mergeCell ref="G65:G66"/>
    <mergeCell ref="H65:H66"/>
    <mergeCell ref="I65:I66"/>
    <mergeCell ref="J65:J66"/>
    <mergeCell ref="K65:K66"/>
    <mergeCell ref="L65:L66"/>
    <mergeCell ref="M65:M66"/>
    <mergeCell ref="N65:N66"/>
    <mergeCell ref="O65:O66"/>
    <mergeCell ref="P65:P66"/>
    <mergeCell ref="Q65:Q66"/>
    <mergeCell ref="R65:R66"/>
    <mergeCell ref="S65:S66"/>
    <mergeCell ref="T65:T66"/>
    <mergeCell ref="U65:U66"/>
    <mergeCell ref="V65:V66"/>
    <mergeCell ref="W65:W66"/>
    <mergeCell ref="A67:A68"/>
    <mergeCell ref="B67:B68"/>
    <mergeCell ref="G67:G68"/>
    <mergeCell ref="H67:H68"/>
    <mergeCell ref="I67:I68"/>
    <mergeCell ref="J67:J68"/>
    <mergeCell ref="K67:K68"/>
    <mergeCell ref="L67:L68"/>
    <mergeCell ref="M67:M68"/>
    <mergeCell ref="N67:N68"/>
    <mergeCell ref="O67:O68"/>
    <mergeCell ref="P67:P68"/>
    <mergeCell ref="Q67:Q68"/>
    <mergeCell ref="R67:R68"/>
    <mergeCell ref="S67:S68"/>
    <mergeCell ref="T67:T68"/>
    <mergeCell ref="U67:U68"/>
    <mergeCell ref="V67:V68"/>
    <mergeCell ref="W67:W68"/>
    <mergeCell ref="A69:A70"/>
    <mergeCell ref="B69:B70"/>
    <mergeCell ref="G69:G70"/>
    <mergeCell ref="H69:H70"/>
    <mergeCell ref="I69:I70"/>
    <mergeCell ref="J69:J70"/>
    <mergeCell ref="K69:K70"/>
    <mergeCell ref="L69:L70"/>
    <mergeCell ref="M69:M70"/>
    <mergeCell ref="N69:N70"/>
    <mergeCell ref="O69:O70"/>
    <mergeCell ref="P69:P70"/>
    <mergeCell ref="Q69:Q70"/>
    <mergeCell ref="R69:R70"/>
    <mergeCell ref="S69:S70"/>
    <mergeCell ref="T69:T70"/>
    <mergeCell ref="U69:U70"/>
    <mergeCell ref="V69:V70"/>
    <mergeCell ref="W69:W70"/>
    <mergeCell ref="A71:A72"/>
    <mergeCell ref="B71:B72"/>
    <mergeCell ref="G71:G72"/>
    <mergeCell ref="H71:H72"/>
    <mergeCell ref="I71:I72"/>
    <mergeCell ref="J71:J72"/>
    <mergeCell ref="K71:K72"/>
    <mergeCell ref="L71:L72"/>
    <mergeCell ref="M71:M72"/>
    <mergeCell ref="N71:N72"/>
    <mergeCell ref="O71:O72"/>
    <mergeCell ref="P71:P72"/>
    <mergeCell ref="Q71:Q72"/>
    <mergeCell ref="R71:R72"/>
    <mergeCell ref="S71:S72"/>
    <mergeCell ref="T71:T72"/>
    <mergeCell ref="U71:U72"/>
    <mergeCell ref="V71:V72"/>
    <mergeCell ref="W71:W72"/>
    <mergeCell ref="A73:A74"/>
    <mergeCell ref="B73:B74"/>
    <mergeCell ref="G73:G74"/>
    <mergeCell ref="H73:H74"/>
    <mergeCell ref="I73:I74"/>
    <mergeCell ref="J73:J74"/>
    <mergeCell ref="K73:K74"/>
    <mergeCell ref="L73:L74"/>
    <mergeCell ref="M73:M74"/>
    <mergeCell ref="N73:N74"/>
    <mergeCell ref="O73:O74"/>
    <mergeCell ref="P73:P74"/>
    <mergeCell ref="Q73:Q74"/>
    <mergeCell ref="R73:R74"/>
    <mergeCell ref="S73:S74"/>
    <mergeCell ref="T73:T74"/>
    <mergeCell ref="U73:U74"/>
    <mergeCell ref="V73:V74"/>
    <mergeCell ref="W73:W74"/>
    <mergeCell ref="A75:A76"/>
    <mergeCell ref="B75:B76"/>
    <mergeCell ref="G75:G76"/>
    <mergeCell ref="H75:H76"/>
    <mergeCell ref="I75:I76"/>
    <mergeCell ref="J75:J76"/>
    <mergeCell ref="K75:K76"/>
    <mergeCell ref="L75:L76"/>
    <mergeCell ref="M75:M76"/>
    <mergeCell ref="N75:N76"/>
    <mergeCell ref="O75:O76"/>
    <mergeCell ref="P75:P76"/>
    <mergeCell ref="Q75:Q76"/>
    <mergeCell ref="R75:R76"/>
    <mergeCell ref="S75:S76"/>
    <mergeCell ref="T75:T76"/>
    <mergeCell ref="U75:U76"/>
    <mergeCell ref="V75:V76"/>
    <mergeCell ref="W75:W76"/>
    <mergeCell ref="A77:A78"/>
    <mergeCell ref="B77:B78"/>
    <mergeCell ref="G77:G78"/>
    <mergeCell ref="H77:H78"/>
    <mergeCell ref="I77:I78"/>
    <mergeCell ref="J77:J78"/>
    <mergeCell ref="K77:K78"/>
    <mergeCell ref="L77:L78"/>
    <mergeCell ref="M77:M78"/>
    <mergeCell ref="N77:N78"/>
    <mergeCell ref="O77:O78"/>
    <mergeCell ref="P77:P78"/>
    <mergeCell ref="Q77:Q78"/>
    <mergeCell ref="R77:R78"/>
    <mergeCell ref="S77:S78"/>
    <mergeCell ref="T77:T78"/>
    <mergeCell ref="U77:U78"/>
    <mergeCell ref="V77:V78"/>
    <mergeCell ref="W77:W78"/>
    <mergeCell ref="A79:A80"/>
    <mergeCell ref="B79:B80"/>
    <mergeCell ref="G79:G80"/>
    <mergeCell ref="H79:H80"/>
    <mergeCell ref="I79:I80"/>
    <mergeCell ref="J79:J80"/>
    <mergeCell ref="K79:K80"/>
    <mergeCell ref="L79:L80"/>
    <mergeCell ref="M79:M80"/>
    <mergeCell ref="N79:N80"/>
    <mergeCell ref="O79:O80"/>
    <mergeCell ref="P79:P80"/>
    <mergeCell ref="Q79:Q80"/>
    <mergeCell ref="R79:R80"/>
    <mergeCell ref="S79:S80"/>
    <mergeCell ref="T79:T80"/>
    <mergeCell ref="U79:U80"/>
    <mergeCell ref="V79:V80"/>
    <mergeCell ref="W79:W80"/>
    <mergeCell ref="A81:A82"/>
    <mergeCell ref="B81:B82"/>
    <mergeCell ref="G81:G82"/>
    <mergeCell ref="H81:H82"/>
    <mergeCell ref="I81:I82"/>
    <mergeCell ref="J81:J82"/>
    <mergeCell ref="K81:K82"/>
    <mergeCell ref="L81:L82"/>
    <mergeCell ref="M81:M82"/>
    <mergeCell ref="N81:N82"/>
    <mergeCell ref="O81:O82"/>
    <mergeCell ref="P81:P82"/>
    <mergeCell ref="Q81:Q82"/>
    <mergeCell ref="R81:R82"/>
    <mergeCell ref="S81:S82"/>
    <mergeCell ref="T81:T82"/>
    <mergeCell ref="U81:U82"/>
    <mergeCell ref="V81:V82"/>
    <mergeCell ref="W81:W82"/>
    <mergeCell ref="A83:A84"/>
    <mergeCell ref="B83:B84"/>
    <mergeCell ref="G83:G84"/>
    <mergeCell ref="H83:H84"/>
    <mergeCell ref="I83:I84"/>
    <mergeCell ref="J83:J84"/>
    <mergeCell ref="K83:K84"/>
    <mergeCell ref="L83:L84"/>
    <mergeCell ref="M83:M84"/>
    <mergeCell ref="N83:N84"/>
    <mergeCell ref="O83:O84"/>
    <mergeCell ref="P83:P84"/>
    <mergeCell ref="Q83:Q84"/>
    <mergeCell ref="R83:R84"/>
    <mergeCell ref="S83:S84"/>
    <mergeCell ref="T83:T84"/>
    <mergeCell ref="U83:U84"/>
    <mergeCell ref="V83:V84"/>
    <mergeCell ref="W83:W84"/>
    <mergeCell ref="A85:A86"/>
    <mergeCell ref="B85:B86"/>
    <mergeCell ref="G85:G86"/>
    <mergeCell ref="H85:H86"/>
    <mergeCell ref="I85:I86"/>
    <mergeCell ref="J85:J86"/>
    <mergeCell ref="K85:K86"/>
    <mergeCell ref="L85:L86"/>
    <mergeCell ref="M85:M86"/>
    <mergeCell ref="N85:N86"/>
    <mergeCell ref="O85:O86"/>
    <mergeCell ref="P85:P86"/>
    <mergeCell ref="Q85:Q86"/>
    <mergeCell ref="R85:R86"/>
    <mergeCell ref="S85:S86"/>
    <mergeCell ref="T85:T86"/>
    <mergeCell ref="U85:U86"/>
    <mergeCell ref="V85:V86"/>
    <mergeCell ref="W85:W86"/>
    <mergeCell ref="A87:A88"/>
    <mergeCell ref="B87:B88"/>
    <mergeCell ref="G87:G88"/>
    <mergeCell ref="H87:H88"/>
    <mergeCell ref="I87:I88"/>
    <mergeCell ref="J87:J88"/>
    <mergeCell ref="K87:K88"/>
    <mergeCell ref="L87:L88"/>
    <mergeCell ref="M87:M88"/>
    <mergeCell ref="N87:N88"/>
    <mergeCell ref="O87:O88"/>
    <mergeCell ref="P87:P88"/>
    <mergeCell ref="Q87:Q88"/>
    <mergeCell ref="R87:R88"/>
    <mergeCell ref="S87:S88"/>
    <mergeCell ref="T87:T88"/>
    <mergeCell ref="U87:U88"/>
    <mergeCell ref="V87:V88"/>
    <mergeCell ref="W87:W88"/>
    <mergeCell ref="A89:A90"/>
    <mergeCell ref="B89:B90"/>
    <mergeCell ref="G89:G90"/>
    <mergeCell ref="H89:H90"/>
    <mergeCell ref="I89:I90"/>
    <mergeCell ref="J89:J90"/>
    <mergeCell ref="K89:K90"/>
    <mergeCell ref="L89:L90"/>
    <mergeCell ref="M89:M90"/>
    <mergeCell ref="N89:N90"/>
    <mergeCell ref="O89:O90"/>
    <mergeCell ref="P89:P90"/>
    <mergeCell ref="Q89:Q90"/>
    <mergeCell ref="R89:R90"/>
    <mergeCell ref="S89:S90"/>
    <mergeCell ref="T89:T90"/>
    <mergeCell ref="U89:U90"/>
    <mergeCell ref="V89:V90"/>
    <mergeCell ref="W89:W90"/>
    <mergeCell ref="A91:G91"/>
    <mergeCell ref="I92:V92"/>
    <mergeCell ref="A93:W93"/>
    <mergeCell ref="B99:AB99"/>
  </mergeCells>
  <printOptions headings="false" gridLines="false" gridLinesSet="true" horizontalCentered="true" verticalCentered="true"/>
  <pageMargins left="0.39375" right="0.39375" top="0.39375" bottom="0.39375" header="0.511805555555555" footer="0.511805555555555"/>
  <pageSetup paperSize="9" scale="100" firstPageNumber="0" fitToWidth="1" fitToHeight="1" pageOrder="downThenOver" orientation="landscape" blackAndWhite="false" draft="false" cellComments="none" useFirstPageNumber="false" horizontalDpi="300" verticalDpi="300" copies="1"/>
  <headerFooter differentFirst="false" differentOddEven="false">
    <oddHeader/>
    <oddFooter>&amp;R&amp;D</oddFooter>
  </headerFooter>
  <drawing r:id="rId1"/>
</worksheet>
</file>

<file path=xl/worksheets/sheet3.xml><?xml version="1.0" encoding="utf-8"?>
<worksheet xmlns="http://schemas.openxmlformats.org/spreadsheetml/2006/main" xmlns:r="http://schemas.openxmlformats.org/officeDocument/2006/relationships">
  <sheetPr filterMode="false">
    <pageSetUpPr fitToPage="true"/>
  </sheetPr>
  <dimension ref="A1:V44"/>
  <sheetViews>
    <sheetView showFormulas="false" showGridLines="true" showRowColHeaders="true" showZeros="true" rightToLeft="false" tabSelected="false" showOutlineSymbols="true" defaultGridColor="true" view="normal" topLeftCell="A18" colorId="64" zoomScale="77" zoomScaleNormal="77" zoomScalePageLayoutView="100" workbookViewId="0">
      <selection pane="topLeft" activeCell="C41" activeCellId="0" sqref="C41"/>
    </sheetView>
  </sheetViews>
  <sheetFormatPr defaultRowHeight="14" outlineLevelRow="0" outlineLevelCol="2"/>
  <cols>
    <col collapsed="false" customWidth="true" hidden="false" outlineLevel="0" max="1" min="1" style="1" width="5.66"/>
    <col collapsed="false" customWidth="true" hidden="false" outlineLevel="0" max="2" min="2" style="1" width="15.49"/>
    <col collapsed="false" customWidth="true" hidden="false" outlineLevel="0" max="3" min="3" style="1" width="7.67"/>
    <col collapsed="false" customWidth="true" hidden="false" outlineLevel="0" max="5" min="4" style="1" width="8.83"/>
    <col collapsed="false" customWidth="true" hidden="false" outlineLevel="0" max="7" min="6" style="1" width="7.67"/>
    <col collapsed="false" customWidth="true" hidden="false" outlineLevel="0" max="8" min="8" style="1" width="13.17"/>
    <col collapsed="false" customWidth="true" hidden="false" outlineLevel="0" max="9" min="9" style="1" width="16.49"/>
    <col collapsed="false" customWidth="true" hidden="false" outlineLevel="0" max="10" min="10" style="1" width="9"/>
    <col collapsed="false" customWidth="true" hidden="false" outlineLevel="0" max="11" min="11" style="1" width="11.33"/>
    <col collapsed="false" customWidth="true" hidden="false" outlineLevel="0" max="12" min="12" style="1" width="26.51"/>
    <col collapsed="false" customWidth="true" hidden="false" outlineLevel="0" max="13" min="13" style="1" width="7.49"/>
    <col collapsed="false" customWidth="true" hidden="false" outlineLevel="0" max="14" min="14" style="1" width="9.33"/>
    <col collapsed="false" customWidth="true" hidden="false" outlineLevel="0" max="15" min="15" style="1" width="11.33"/>
    <col collapsed="false" customWidth="true" hidden="false" outlineLevel="0" max="16" min="16" style="1" width="29.83"/>
    <col collapsed="false" customWidth="true" hidden="false" outlineLevel="0" max="17" min="17" style="1" width="8.67"/>
    <col collapsed="false" customWidth="true" hidden="false" outlineLevel="0" max="18" min="18" style="1" width="11.33"/>
    <col collapsed="false" customWidth="true" hidden="false" outlineLevel="0" max="19" min="19" style="1" width="9.83"/>
    <col collapsed="false" customWidth="true" hidden="false" outlineLevel="0" max="20" min="20" style="1" width="21.5"/>
    <col collapsed="false" customWidth="true" hidden="false" outlineLevel="0" max="21" min="21" style="1" width="14.5"/>
    <col collapsed="false" customWidth="true" hidden="true" outlineLevel="2" max="22" min="22" style="1" width="13.17"/>
    <col collapsed="false" customWidth="true" hidden="false" outlineLevel="0" max="1025" min="23" style="1" width="10.84"/>
  </cols>
  <sheetData>
    <row r="1" customFormat="false" ht="47" hidden="false" customHeight="false" outlineLevel="0" collapsed="false">
      <c r="A1" s="181" t="n">
        <v>4</v>
      </c>
      <c r="B1" s="182"/>
      <c r="C1" s="183" t="s">
        <v>0</v>
      </c>
      <c r="D1" s="183"/>
      <c r="E1" s="183"/>
      <c r="F1" s="183"/>
      <c r="G1" s="183"/>
      <c r="H1" s="183"/>
      <c r="I1" s="183"/>
      <c r="J1" s="183"/>
      <c r="K1" s="183"/>
      <c r="L1" s="183"/>
      <c r="M1" s="183"/>
      <c r="N1" s="183"/>
      <c r="O1" s="183"/>
      <c r="P1" s="183"/>
      <c r="Q1" s="183"/>
      <c r="R1" s="183"/>
      <c r="S1" s="183"/>
      <c r="T1" s="183"/>
      <c r="U1" s="183"/>
    </row>
    <row r="2" customFormat="false" ht="47" hidden="false" customHeight="false" outlineLevel="0" collapsed="false">
      <c r="A2" s="181" t="n">
        <v>4</v>
      </c>
      <c r="B2" s="182"/>
      <c r="C2" s="183" t="s">
        <v>2</v>
      </c>
      <c r="D2" s="183"/>
      <c r="E2" s="183"/>
      <c r="F2" s="183"/>
      <c r="G2" s="183"/>
      <c r="H2" s="183"/>
      <c r="I2" s="183"/>
      <c r="J2" s="183"/>
      <c r="K2" s="183"/>
      <c r="L2" s="183"/>
      <c r="M2" s="183"/>
      <c r="N2" s="183"/>
      <c r="O2" s="183"/>
      <c r="P2" s="183"/>
      <c r="Q2" s="183"/>
      <c r="R2" s="183"/>
      <c r="S2" s="183"/>
      <c r="T2" s="183"/>
      <c r="U2" s="183"/>
    </row>
    <row r="3" customFormat="false" ht="50.25" hidden="false" customHeight="true" outlineLevel="0" collapsed="false">
      <c r="A3" s="181" t="n">
        <v>4</v>
      </c>
      <c r="B3" s="182"/>
      <c r="C3" s="184" t="s">
        <v>3</v>
      </c>
      <c r="D3" s="184"/>
      <c r="E3" s="184"/>
      <c r="F3" s="184"/>
      <c r="G3" s="184"/>
      <c r="H3" s="184"/>
      <c r="I3" s="184"/>
      <c r="J3" s="184"/>
      <c r="K3" s="184"/>
      <c r="L3" s="184"/>
      <c r="M3" s="184"/>
      <c r="N3" s="184"/>
      <c r="O3" s="184"/>
      <c r="P3" s="184"/>
      <c r="Q3" s="184"/>
      <c r="R3" s="184"/>
      <c r="S3" s="184"/>
      <c r="T3" s="184"/>
      <c r="U3" s="184"/>
    </row>
    <row r="4" customFormat="false" ht="48" hidden="false" customHeight="false" outlineLevel="0" collapsed="false">
      <c r="A4" s="181" t="n">
        <v>4</v>
      </c>
      <c r="B4" s="182"/>
      <c r="C4" s="183" t="s">
        <v>7</v>
      </c>
      <c r="D4" s="183"/>
      <c r="E4" s="183"/>
      <c r="F4" s="183"/>
      <c r="G4" s="183"/>
      <c r="H4" s="183"/>
      <c r="I4" s="183"/>
      <c r="J4" s="183"/>
      <c r="K4" s="183"/>
      <c r="L4" s="183"/>
      <c r="M4" s="183"/>
      <c r="N4" s="183"/>
      <c r="O4" s="183"/>
      <c r="P4" s="183"/>
      <c r="Q4" s="183"/>
      <c r="R4" s="183"/>
      <c r="S4" s="183"/>
      <c r="T4" s="183"/>
      <c r="U4" s="183"/>
    </row>
    <row r="5" customFormat="false" ht="39.75" hidden="false" customHeight="true" outlineLevel="0" collapsed="false">
      <c r="A5" s="181" t="n">
        <v>4</v>
      </c>
      <c r="B5" s="185" t="s">
        <v>85</v>
      </c>
      <c r="C5" s="186" t="s">
        <v>86</v>
      </c>
      <c r="D5" s="186"/>
      <c r="E5" s="186"/>
      <c r="F5" s="186"/>
      <c r="G5" s="186"/>
      <c r="H5" s="186"/>
      <c r="I5" s="186"/>
      <c r="J5" s="187"/>
      <c r="K5" s="188" t="s">
        <v>87</v>
      </c>
      <c r="L5" s="188"/>
      <c r="M5" s="188"/>
      <c r="N5" s="188"/>
      <c r="O5" s="188"/>
      <c r="P5" s="188"/>
      <c r="Q5" s="188"/>
      <c r="R5" s="188"/>
      <c r="S5" s="188"/>
      <c r="T5" s="188"/>
      <c r="U5" s="189"/>
    </row>
    <row r="6" customFormat="false" ht="21.75" hidden="false" customHeight="true" outlineLevel="0" collapsed="false">
      <c r="A6" s="190"/>
      <c r="B6" s="191" t="s">
        <v>88</v>
      </c>
      <c r="C6" s="192" t="s">
        <v>89</v>
      </c>
      <c r="D6" s="192"/>
      <c r="E6" s="192"/>
      <c r="F6" s="192"/>
      <c r="G6" s="192"/>
      <c r="H6" s="192"/>
      <c r="I6" s="192"/>
      <c r="J6" s="187"/>
      <c r="K6" s="193" t="s">
        <v>90</v>
      </c>
      <c r="L6" s="193"/>
      <c r="M6" s="193"/>
      <c r="N6" s="193"/>
      <c r="O6" s="193"/>
      <c r="P6" s="193"/>
      <c r="Q6" s="193"/>
      <c r="R6" s="193"/>
      <c r="S6" s="193"/>
      <c r="T6" s="193"/>
      <c r="U6" s="194"/>
    </row>
    <row r="7" customFormat="false" ht="21.75" hidden="false" customHeight="true" outlineLevel="0" collapsed="false">
      <c r="A7" s="190"/>
      <c r="B7" s="191"/>
      <c r="C7" s="195" t="s">
        <v>91</v>
      </c>
      <c r="D7" s="195"/>
      <c r="E7" s="195"/>
      <c r="F7" s="195"/>
      <c r="G7" s="195"/>
      <c r="H7" s="195"/>
      <c r="I7" s="195"/>
      <c r="J7" s="1" t="n">
        <v>78</v>
      </c>
      <c r="K7" s="196" t="s">
        <v>92</v>
      </c>
      <c r="L7" s="196"/>
      <c r="M7" s="196"/>
      <c r="N7" s="197" t="n">
        <v>5</v>
      </c>
      <c r="O7" s="198" t="s">
        <v>60</v>
      </c>
      <c r="P7" s="198"/>
      <c r="Q7" s="198"/>
      <c r="R7" s="199"/>
      <c r="S7" s="196" t="s">
        <v>93</v>
      </c>
      <c r="T7" s="196"/>
      <c r="U7" s="196"/>
      <c r="V7" s="9"/>
    </row>
    <row r="8" customFormat="false" ht="21.75" hidden="false" customHeight="true" outlineLevel="0" collapsed="false">
      <c r="A8" s="190"/>
      <c r="B8" s="191"/>
      <c r="C8" s="195"/>
      <c r="D8" s="195"/>
      <c r="E8" s="195"/>
      <c r="F8" s="195"/>
      <c r="G8" s="195"/>
      <c r="H8" s="195"/>
      <c r="I8" s="195"/>
      <c r="J8" s="200" t="n">
        <v>1</v>
      </c>
      <c r="K8" s="201" t="s">
        <v>22</v>
      </c>
      <c r="L8" s="202" t="s">
        <v>94</v>
      </c>
      <c r="M8" s="203" t="str">
        <f aca="false">IF('1 INDIVIDUELS'!I62="","",'1 INDIVIDUELS'!I62)</f>
        <v/>
      </c>
      <c r="N8" s="204" t="n">
        <v>11</v>
      </c>
      <c r="O8" s="201" t="s">
        <v>32</v>
      </c>
      <c r="P8" s="202" t="s">
        <v>95</v>
      </c>
      <c r="Q8" s="203"/>
      <c r="R8" s="204" t="n">
        <v>21</v>
      </c>
      <c r="S8" s="201" t="s">
        <v>79</v>
      </c>
      <c r="T8" s="205" t="s">
        <v>96</v>
      </c>
      <c r="U8" s="203"/>
      <c r="V8" s="206"/>
    </row>
    <row r="9" customFormat="false" ht="21.75" hidden="false" customHeight="true" outlineLevel="0" collapsed="false">
      <c r="B9" s="207"/>
      <c r="C9" s="9"/>
      <c r="D9" s="9"/>
      <c r="E9" s="9"/>
      <c r="F9" s="9"/>
      <c r="G9" s="9"/>
      <c r="H9" s="9"/>
      <c r="I9" s="9"/>
      <c r="J9" s="200" t="n">
        <v>2</v>
      </c>
      <c r="K9" s="201" t="s">
        <v>23</v>
      </c>
      <c r="L9" s="202" t="s">
        <v>97</v>
      </c>
      <c r="M9" s="203" t="str">
        <f aca="false">IF('1 INDIVIDUELS'!J62="","",'1 INDIVIDUELS'!J62)</f>
        <v/>
      </c>
      <c r="N9" s="204" t="n">
        <v>12</v>
      </c>
      <c r="O9" s="201" t="s">
        <v>33</v>
      </c>
      <c r="P9" s="202" t="s">
        <v>98</v>
      </c>
      <c r="Q9" s="203"/>
      <c r="R9" s="204" t="n">
        <v>22</v>
      </c>
      <c r="S9" s="201" t="s">
        <v>80</v>
      </c>
      <c r="T9" s="205" t="s">
        <v>99</v>
      </c>
      <c r="U9" s="203"/>
      <c r="V9" s="206"/>
    </row>
    <row r="10" customFormat="false" ht="35.25" hidden="false" customHeight="true" outlineLevel="0" collapsed="false">
      <c r="A10" s="181" t="n">
        <v>23</v>
      </c>
      <c r="B10" s="208" t="s">
        <v>100</v>
      </c>
      <c r="C10" s="209" t="s">
        <v>101</v>
      </c>
      <c r="D10" s="209"/>
      <c r="E10" s="209"/>
      <c r="F10" s="209"/>
      <c r="G10" s="209"/>
      <c r="H10" s="209"/>
      <c r="I10" s="209"/>
      <c r="J10" s="200" t="n">
        <v>3</v>
      </c>
      <c r="K10" s="201" t="s">
        <v>24</v>
      </c>
      <c r="L10" s="202" t="s">
        <v>102</v>
      </c>
      <c r="M10" s="203" t="str">
        <f aca="false">IF('1 INDIVIDUELS'!K62="","",'1 INDIVIDUELS'!K62)</f>
        <v/>
      </c>
      <c r="N10" s="204" t="n">
        <v>13</v>
      </c>
      <c r="O10" s="201" t="s">
        <v>34</v>
      </c>
      <c r="P10" s="202" t="s">
        <v>103</v>
      </c>
      <c r="Q10" s="203"/>
      <c r="R10" s="204" t="n">
        <v>23</v>
      </c>
      <c r="S10" s="201" t="s">
        <v>81</v>
      </c>
      <c r="T10" s="205" t="s">
        <v>104</v>
      </c>
      <c r="U10" s="203"/>
      <c r="V10" s="206"/>
    </row>
    <row r="11" customFormat="false" ht="26.25" hidden="false" customHeight="true" outlineLevel="0" collapsed="false">
      <c r="A11" s="181" t="n">
        <v>24</v>
      </c>
      <c r="B11" s="210" t="s">
        <v>105</v>
      </c>
      <c r="C11" s="211" t="s">
        <v>106</v>
      </c>
      <c r="D11" s="211"/>
      <c r="E11" s="211"/>
      <c r="F11" s="211"/>
      <c r="G11" s="211"/>
      <c r="H11" s="211"/>
      <c r="I11" s="211"/>
      <c r="J11" s="200" t="n">
        <v>4</v>
      </c>
      <c r="K11" s="201" t="s">
        <v>25</v>
      </c>
      <c r="L11" s="202" t="s">
        <v>99</v>
      </c>
      <c r="M11" s="203" t="str">
        <f aca="false">IF('1 INDIVIDUELS'!L62="","",'1 INDIVIDUELS'!L62)</f>
        <v/>
      </c>
      <c r="N11" s="204" t="n">
        <v>14</v>
      </c>
      <c r="O11" s="201" t="s">
        <v>35</v>
      </c>
      <c r="P11" s="202" t="s">
        <v>107</v>
      </c>
      <c r="Q11" s="203"/>
      <c r="R11" s="204" t="n">
        <v>24</v>
      </c>
      <c r="S11" s="201" t="s">
        <v>82</v>
      </c>
      <c r="T11" s="205" t="s">
        <v>108</v>
      </c>
      <c r="U11" s="203"/>
      <c r="V11" s="206"/>
    </row>
    <row r="12" customFormat="false" ht="26.25" hidden="false" customHeight="true" outlineLevel="0" collapsed="false">
      <c r="A12" s="181" t="n">
        <v>25</v>
      </c>
      <c r="B12" s="210"/>
      <c r="C12" s="212" t="s">
        <v>109</v>
      </c>
      <c r="D12" s="212"/>
      <c r="E12" s="212"/>
      <c r="F12" s="212"/>
      <c r="G12" s="212"/>
      <c r="H12" s="212"/>
      <c r="I12" s="212"/>
      <c r="J12" s="200" t="n">
        <v>5</v>
      </c>
      <c r="K12" s="201" t="s">
        <v>26</v>
      </c>
      <c r="L12" s="202" t="s">
        <v>110</v>
      </c>
      <c r="M12" s="203" t="str">
        <f aca="false">IF('1 INDIVIDUELS'!M62="","",'1 INDIVIDUELS'!M62)</f>
        <v/>
      </c>
      <c r="N12" s="204" t="n">
        <v>15</v>
      </c>
      <c r="O12" s="201" t="s">
        <v>36</v>
      </c>
      <c r="P12" s="202" t="s">
        <v>111</v>
      </c>
      <c r="Q12" s="203"/>
      <c r="R12" s="204" t="n">
        <v>25</v>
      </c>
      <c r="S12" s="201" t="s">
        <v>83</v>
      </c>
      <c r="T12" s="205" t="s">
        <v>112</v>
      </c>
      <c r="U12" s="203"/>
      <c r="V12" s="206"/>
    </row>
    <row r="13" customFormat="false" ht="26.25" hidden="false" customHeight="true" outlineLevel="0" collapsed="false">
      <c r="A13" s="181" t="n">
        <v>26</v>
      </c>
      <c r="B13" s="210"/>
      <c r="C13" s="213" t="s">
        <v>113</v>
      </c>
      <c r="D13" s="213"/>
      <c r="E13" s="214" t="s">
        <v>114</v>
      </c>
      <c r="F13" s="214"/>
      <c r="G13" s="214"/>
      <c r="H13" s="214"/>
      <c r="I13" s="214"/>
      <c r="J13" s="200" t="n">
        <v>6</v>
      </c>
      <c r="K13" s="201" t="s">
        <v>27</v>
      </c>
      <c r="L13" s="202" t="s">
        <v>115</v>
      </c>
      <c r="M13" s="203" t="str">
        <f aca="false">IF('1 INDIVIDUELS'!N62="","",'1 INDIVIDUELS'!N62)</f>
        <v/>
      </c>
      <c r="N13" s="204" t="n">
        <v>16</v>
      </c>
      <c r="O13" s="201" t="s">
        <v>37</v>
      </c>
      <c r="P13" s="202" t="s">
        <v>116</v>
      </c>
      <c r="Q13" s="203"/>
      <c r="R13" s="215"/>
      <c r="S13" s="201" t="str">
        <f aca="false">IF(R13="","",VLOOKUP(R13,[0]!sss,2))</f>
        <v/>
      </c>
      <c r="T13" s="205" t="str">
        <f aca="false">IF(S13="","",VLOOKUP(S13,ser,2))</f>
        <v/>
      </c>
      <c r="U13" s="203"/>
      <c r="V13" s="206"/>
    </row>
    <row r="14" customFormat="false" ht="26.25" hidden="false" customHeight="true" outlineLevel="0" collapsed="false">
      <c r="A14" s="181" t="n">
        <v>26</v>
      </c>
      <c r="B14" s="210"/>
      <c r="C14" s="216" t="s">
        <v>117</v>
      </c>
      <c r="D14" s="216"/>
      <c r="E14" s="217" t="s">
        <v>118</v>
      </c>
      <c r="F14" s="217"/>
      <c r="G14" s="217"/>
      <c r="H14" s="217"/>
      <c r="I14" s="217"/>
      <c r="J14" s="200" t="n">
        <v>7</v>
      </c>
      <c r="K14" s="201" t="s">
        <v>28</v>
      </c>
      <c r="L14" s="202" t="s">
        <v>119</v>
      </c>
      <c r="M14" s="203" t="str">
        <f aca="false">IF('1 INDIVIDUELS'!O62="","",'1 INDIVIDUELS'!O62)</f>
        <v/>
      </c>
      <c r="N14" s="204" t="n">
        <v>17</v>
      </c>
      <c r="O14" s="201" t="s">
        <v>78</v>
      </c>
      <c r="P14" s="202" t="s">
        <v>120</v>
      </c>
      <c r="Q14" s="203"/>
      <c r="R14" s="215"/>
      <c r="S14" s="201" t="str">
        <f aca="false">IF(R14="","",VLOOKUP(R14,[0]!sss,2))</f>
        <v/>
      </c>
      <c r="T14" s="205" t="str">
        <f aca="false">IF(S14="","",VLOOKUP(S14,ser,2))</f>
        <v/>
      </c>
      <c r="U14" s="203"/>
      <c r="V14" s="206"/>
    </row>
    <row r="15" customFormat="false" ht="26.25" hidden="false" customHeight="true" outlineLevel="0" collapsed="false">
      <c r="A15" s="181" t="n">
        <v>27</v>
      </c>
      <c r="B15" s="210"/>
      <c r="C15" s="218" t="s">
        <v>121</v>
      </c>
      <c r="D15" s="218"/>
      <c r="E15" s="219" t="s">
        <v>122</v>
      </c>
      <c r="F15" s="219"/>
      <c r="G15" s="219"/>
      <c r="H15" s="219"/>
      <c r="I15" s="219"/>
      <c r="J15" s="220"/>
      <c r="K15" s="201" t="s">
        <v>29</v>
      </c>
      <c r="L15" s="202" t="s">
        <v>108</v>
      </c>
      <c r="M15" s="203" t="str">
        <f aca="false">IF('1 INDIVIDUELS'!P62="","",'1 INDIVIDUELS'!P62)</f>
        <v/>
      </c>
      <c r="N15" s="204" t="n">
        <v>18</v>
      </c>
      <c r="O15" s="201" t="s">
        <v>38</v>
      </c>
      <c r="P15" s="202" t="s">
        <v>123</v>
      </c>
      <c r="Q15" s="203"/>
      <c r="R15" s="215"/>
      <c r="S15" s="201" t="str">
        <f aca="false">IF(R15="","",VLOOKUP(R15,[0]!sss,2))</f>
        <v/>
      </c>
      <c r="T15" s="205" t="str">
        <f aca="false">IF(S15="","",VLOOKUP(S15,ser,2))</f>
        <v/>
      </c>
      <c r="U15" s="203"/>
      <c r="V15" s="206"/>
    </row>
    <row r="16" customFormat="false" ht="21.75" hidden="false" customHeight="true" outlineLevel="0" collapsed="false">
      <c r="J16" s="200" t="n">
        <v>9</v>
      </c>
      <c r="K16" s="201" t="s">
        <v>30</v>
      </c>
      <c r="L16" s="202" t="s">
        <v>124</v>
      </c>
      <c r="M16" s="203" t="str">
        <f aca="false">IF('1 INDIVIDUELS'!Q62="","",'1 INDIVIDUELS'!Q62)</f>
        <v/>
      </c>
      <c r="N16" s="204" t="n">
        <v>19</v>
      </c>
      <c r="O16" s="201" t="s">
        <v>39</v>
      </c>
      <c r="P16" s="202" t="s">
        <v>125</v>
      </c>
      <c r="Q16" s="203"/>
      <c r="R16" s="215"/>
      <c r="S16" s="201" t="str">
        <f aca="false">IF(R16="","",VLOOKUP(R16,[0]!sss,2))</f>
        <v/>
      </c>
      <c r="T16" s="205" t="str">
        <f aca="false">IF(S16="","",VLOOKUP(S16,ser,2))</f>
        <v/>
      </c>
      <c r="U16" s="203"/>
      <c r="V16" s="206"/>
    </row>
    <row r="17" customFormat="false" ht="32.25" hidden="false" customHeight="true" outlineLevel="0" collapsed="false">
      <c r="B17" s="221" t="s">
        <v>126</v>
      </c>
      <c r="C17" s="222" t="s">
        <v>127</v>
      </c>
      <c r="D17" s="222"/>
      <c r="E17" s="222"/>
      <c r="F17" s="222"/>
      <c r="G17" s="222"/>
      <c r="H17" s="222"/>
      <c r="I17" s="222"/>
      <c r="J17" s="200" t="n">
        <v>10</v>
      </c>
      <c r="K17" s="201" t="str">
        <f aca="false">IF(J17="","",VLOOKUP(J17,[0]!sss,2))</f>
        <v>J</v>
      </c>
      <c r="L17" s="202" t="s">
        <v>112</v>
      </c>
      <c r="M17" s="203" t="str">
        <f aca="false">IF('1 INDIVIDUELS'!R62="","",'1 INDIVIDUELS'!R62)</f>
        <v/>
      </c>
      <c r="N17" s="204" t="n">
        <v>20</v>
      </c>
      <c r="O17" s="201" t="s">
        <v>40</v>
      </c>
      <c r="P17" s="202" t="s">
        <v>128</v>
      </c>
      <c r="Q17" s="203"/>
      <c r="R17" s="215"/>
      <c r="S17" s="201" t="str">
        <f aca="false">IF(R17="","",VLOOKUP(R17,[0]!sss,2))</f>
        <v/>
      </c>
      <c r="T17" s="205" t="str">
        <f aca="false">IF(S17="","",VLOOKUP(S17,ser,2))</f>
        <v/>
      </c>
      <c r="U17" s="203"/>
      <c r="V17" s="206"/>
    </row>
    <row r="18" customFormat="false" ht="26.25" hidden="false" customHeight="true" outlineLevel="0" collapsed="false">
      <c r="B18" s="221"/>
      <c r="C18" s="222"/>
      <c r="D18" s="222"/>
      <c r="E18" s="222"/>
      <c r="F18" s="222"/>
      <c r="G18" s="222"/>
      <c r="H18" s="222"/>
      <c r="I18" s="222"/>
      <c r="J18" s="215"/>
      <c r="K18" s="201" t="str">
        <f aca="false">IF(J18="","",VLOOKUP(J18,[0]!sss,2))</f>
        <v/>
      </c>
      <c r="L18" s="202" t="str">
        <f aca="false">IF(K18="","",VLOOKUP(K18,ser,2))</f>
        <v/>
      </c>
      <c r="M18" s="203"/>
      <c r="N18" s="215"/>
      <c r="O18" s="201" t="str">
        <f aca="false">IF(N18="","",VLOOKUP(N18,[0]!sss,2))</f>
        <v/>
      </c>
      <c r="P18" s="205" t="str">
        <f aca="false">IF(O18="","",VLOOKUP(O18,ser,2))</f>
        <v/>
      </c>
      <c r="Q18" s="203"/>
      <c r="R18" s="215"/>
      <c r="S18" s="201" t="str">
        <f aca="false">IF(R18="","",VLOOKUP(R18,[0]!sss,2))</f>
        <v/>
      </c>
      <c r="T18" s="205" t="str">
        <f aca="false">IF(S18="","",VLOOKUP(S18,ser,2))</f>
        <v/>
      </c>
      <c r="U18" s="203"/>
      <c r="V18" s="206" t="str">
        <f aca="false">+IF(O18="","",O18)</f>
        <v/>
      </c>
    </row>
    <row r="19" customFormat="false" ht="21.75" hidden="false" customHeight="true" outlineLevel="0" collapsed="false">
      <c r="J19" s="215"/>
      <c r="K19" s="201" t="str">
        <f aca="false">IF(J19="","",VLOOKUP(J19,[0]!sss,2))</f>
        <v/>
      </c>
      <c r="L19" s="202" t="str">
        <f aca="false">IF(K19="","",VLOOKUP(K19,ser,2))</f>
        <v/>
      </c>
      <c r="M19" s="203"/>
      <c r="N19" s="215"/>
      <c r="O19" s="201" t="str">
        <f aca="false">IF(N19="","",VLOOKUP(N19,[0]!sss,2))</f>
        <v/>
      </c>
      <c r="P19" s="205" t="str">
        <f aca="false">IF(O19="","",VLOOKUP(O19,ser,2))</f>
        <v/>
      </c>
      <c r="Q19" s="203"/>
      <c r="R19" s="215"/>
      <c r="S19" s="201" t="str">
        <f aca="false">IF(R19="","",VLOOKUP(R19,[0]!sss,2))</f>
        <v/>
      </c>
      <c r="T19" s="205" t="str">
        <f aca="false">IF(S19="","",VLOOKUP(S19,ser,2))</f>
        <v/>
      </c>
      <c r="U19" s="203"/>
      <c r="V19" s="206" t="str">
        <f aca="false">+IF(O19="","",O19)</f>
        <v/>
      </c>
    </row>
    <row r="20" customFormat="false" ht="30.75" hidden="false" customHeight="true" outlineLevel="0" collapsed="false">
      <c r="B20" s="223" t="s">
        <v>129</v>
      </c>
      <c r="C20" s="223"/>
      <c r="D20" s="223"/>
      <c r="E20" s="223"/>
      <c r="F20" s="223"/>
      <c r="G20" s="223"/>
      <c r="H20" s="223"/>
      <c r="I20" s="223"/>
      <c r="J20" s="215"/>
      <c r="K20" s="201" t="str">
        <f aca="false">IF(J20="","",VLOOKUP(J20,[0]!sss,2))</f>
        <v/>
      </c>
      <c r="L20" s="202" t="str">
        <f aca="false">IF(K20="","",VLOOKUP(K20,ser,2))</f>
        <v/>
      </c>
      <c r="M20" s="203"/>
      <c r="N20" s="215"/>
      <c r="O20" s="201" t="str">
        <f aca="false">IF(N20="","",VLOOKUP(N20,[0]!sss,2))</f>
        <v/>
      </c>
      <c r="P20" s="205" t="str">
        <f aca="false">IF(O20="","",VLOOKUP(O20,ser,2))</f>
        <v/>
      </c>
      <c r="Q20" s="203"/>
      <c r="R20" s="215"/>
      <c r="S20" s="201" t="str">
        <f aca="false">IF(R20="","",VLOOKUP(R20,[0]!sss,2))</f>
        <v/>
      </c>
      <c r="T20" s="205" t="str">
        <f aca="false">IF(S20="","",VLOOKUP(S20,ser,2))</f>
        <v/>
      </c>
      <c r="U20" s="203"/>
      <c r="V20" s="206" t="str">
        <f aca="false">+IF(O20="","",O20)</f>
        <v/>
      </c>
    </row>
    <row r="21" customFormat="false" ht="21.75" hidden="false" customHeight="true" outlineLevel="0" collapsed="false">
      <c r="B21" s="223"/>
      <c r="C21" s="223"/>
      <c r="D21" s="223"/>
      <c r="E21" s="223"/>
      <c r="F21" s="223"/>
      <c r="G21" s="223"/>
      <c r="H21" s="223"/>
      <c r="I21" s="223"/>
      <c r="J21" s="215"/>
      <c r="K21" s="201" t="str">
        <f aca="false">IF(J21="","",VLOOKUP(J21,[0]!sss,2))</f>
        <v/>
      </c>
      <c r="L21" s="202" t="str">
        <f aca="false">IF(K21="","",VLOOKUP(K21,ser,2))</f>
        <v/>
      </c>
      <c r="M21" s="203"/>
      <c r="N21" s="215"/>
      <c r="O21" s="201" t="str">
        <f aca="false">IF(N21="","",VLOOKUP(N21,[0]!sss,2))</f>
        <v/>
      </c>
      <c r="P21" s="205" t="str">
        <f aca="false">IF(O21="","",VLOOKUP(O21,ser,2))</f>
        <v/>
      </c>
      <c r="Q21" s="203"/>
      <c r="R21" s="215"/>
      <c r="S21" s="201" t="str">
        <f aca="false">IF(R21="","",VLOOKUP(R21,[0]!sss,2))</f>
        <v/>
      </c>
      <c r="T21" s="205" t="str">
        <f aca="false">IF(S21="","",VLOOKUP(S21,ser,2))</f>
        <v/>
      </c>
      <c r="U21" s="203"/>
      <c r="V21" s="206" t="str">
        <f aca="false">+IF(O21="","",O21)</f>
        <v/>
      </c>
    </row>
    <row r="22" customFormat="false" ht="26.25" hidden="false" customHeight="true" outlineLevel="0" collapsed="false">
      <c r="B22" s="224" t="s">
        <v>130</v>
      </c>
      <c r="C22" s="224"/>
      <c r="D22" s="224"/>
      <c r="E22" s="224"/>
      <c r="F22" s="224"/>
      <c r="G22" s="224"/>
      <c r="H22" s="224"/>
      <c r="I22" s="224"/>
      <c r="J22" s="215"/>
      <c r="K22" s="201" t="str">
        <f aca="false">IF(J22="","",VLOOKUP(J22,[0]!sss,2))</f>
        <v/>
      </c>
      <c r="L22" s="202" t="str">
        <f aca="false">IF(K22="","",VLOOKUP(K22,ser,2))</f>
        <v/>
      </c>
      <c r="M22" s="225"/>
      <c r="N22" s="215"/>
      <c r="O22" s="201" t="str">
        <f aca="false">IF(N22="","",VLOOKUP(N22,[0]!sss,2))</f>
        <v/>
      </c>
      <c r="P22" s="205" t="str">
        <f aca="false">IF(O22="","",VLOOKUP(O22,ser,2))</f>
        <v/>
      </c>
      <c r="Q22" s="225"/>
      <c r="R22" s="215"/>
      <c r="S22" s="201" t="str">
        <f aca="false">IF(R22="","",VLOOKUP(R22,[0]!sss,2))</f>
        <v/>
      </c>
      <c r="T22" s="205" t="str">
        <f aca="false">IF(S22="","",VLOOKUP(S22,ser,2))</f>
        <v/>
      </c>
      <c r="U22" s="225"/>
      <c r="V22" s="206" t="str">
        <f aca="false">+IF(O22="","",O22)</f>
        <v/>
      </c>
    </row>
    <row r="23" customFormat="false" ht="26.25" hidden="false" customHeight="true" outlineLevel="0" collapsed="false">
      <c r="A23" s="226"/>
      <c r="B23" s="227" t="n">
        <v>43593</v>
      </c>
      <c r="C23" s="227"/>
      <c r="D23" s="227"/>
      <c r="E23" s="227"/>
      <c r="F23" s="227"/>
      <c r="G23" s="227"/>
      <c r="H23" s="227"/>
      <c r="I23" s="227"/>
      <c r="K23" s="228"/>
      <c r="L23" s="229" t="str">
        <f aca="false">IF(L27&gt;0,L27,"")</f>
        <v/>
      </c>
      <c r="M23" s="229"/>
      <c r="N23" s="230"/>
      <c r="O23" s="231"/>
      <c r="P23" s="229" t="str">
        <f aca="false">IF(P27&gt;0,P27,"")</f>
        <v/>
      </c>
      <c r="Q23" s="229"/>
      <c r="R23" s="230"/>
      <c r="S23" s="231"/>
      <c r="T23" s="229" t="str">
        <f aca="false">IF(T27&gt;0,T27,"")</f>
        <v/>
      </c>
      <c r="U23" s="229"/>
      <c r="V23" s="206"/>
    </row>
    <row r="24" customFormat="false" ht="26.25" hidden="false" customHeight="true" outlineLevel="0" collapsed="false">
      <c r="A24" s="226"/>
      <c r="B24" s="227"/>
      <c r="C24" s="227"/>
      <c r="D24" s="227"/>
      <c r="E24" s="227"/>
      <c r="F24" s="227"/>
      <c r="G24" s="227"/>
      <c r="H24" s="227"/>
      <c r="I24" s="227"/>
      <c r="K24" s="232" t="s">
        <v>131</v>
      </c>
      <c r="L24" s="232"/>
      <c r="M24" s="232"/>
      <c r="N24" s="233"/>
      <c r="O24" s="233"/>
      <c r="P24" s="234" t="s">
        <v>132</v>
      </c>
      <c r="Q24" s="235" t="n">
        <v>9</v>
      </c>
      <c r="R24" s="235"/>
      <c r="S24" s="235"/>
      <c r="T24" s="236" t="s">
        <v>133</v>
      </c>
      <c r="U24" s="236"/>
      <c r="V24" s="237"/>
    </row>
    <row r="25" customFormat="false" ht="35.25" hidden="false" customHeight="true" outlineLevel="0" collapsed="false">
      <c r="A25" s="226"/>
      <c r="B25" s="238" t="s">
        <v>134</v>
      </c>
      <c r="C25" s="238"/>
      <c r="D25" s="238"/>
      <c r="E25" s="238"/>
      <c r="F25" s="238"/>
      <c r="G25" s="238"/>
      <c r="H25" s="238"/>
      <c r="I25" s="238"/>
      <c r="K25" s="232"/>
      <c r="L25" s="232"/>
      <c r="M25" s="232"/>
      <c r="N25" s="233"/>
      <c r="O25" s="233"/>
      <c r="P25" s="234"/>
      <c r="Q25" s="235"/>
      <c r="R25" s="235"/>
      <c r="S25" s="235"/>
      <c r="T25" s="236"/>
      <c r="U25" s="236"/>
      <c r="V25" s="237"/>
    </row>
    <row r="26" customFormat="false" ht="24.75" hidden="false" customHeight="true" outlineLevel="0" collapsed="false">
      <c r="A26" s="226"/>
      <c r="B26" s="238"/>
      <c r="C26" s="238"/>
      <c r="D26" s="238"/>
      <c r="E26" s="238"/>
      <c r="F26" s="238"/>
      <c r="G26" s="238"/>
      <c r="H26" s="238"/>
      <c r="I26" s="238"/>
      <c r="K26" s="239" t="s">
        <v>135</v>
      </c>
      <c r="L26" s="239"/>
      <c r="M26" s="239"/>
      <c r="N26" s="239"/>
      <c r="O26" s="239"/>
      <c r="P26" s="239"/>
      <c r="Q26" s="239"/>
      <c r="R26" s="239"/>
      <c r="S26" s="239"/>
      <c r="T26" s="239"/>
      <c r="U26" s="239"/>
      <c r="V26" s="237"/>
    </row>
    <row r="27" customFormat="false" ht="21.75" hidden="false" customHeight="true" outlineLevel="0" collapsed="false">
      <c r="A27" s="226"/>
      <c r="B27" s="238"/>
      <c r="C27" s="238"/>
      <c r="D27" s="238"/>
      <c r="E27" s="238"/>
      <c r="F27" s="238"/>
      <c r="G27" s="238"/>
      <c r="H27" s="238"/>
      <c r="I27" s="238"/>
      <c r="K27" s="240"/>
      <c r="L27" s="241" t="n">
        <f aca="false">SUM(M8:M22)</f>
        <v>0</v>
      </c>
      <c r="M27" s="240"/>
      <c r="N27" s="240"/>
      <c r="O27" s="240"/>
      <c r="P27" s="240" t="n">
        <f aca="false">SUM(Q8:Q22)</f>
        <v>0</v>
      </c>
      <c r="Q27" s="240"/>
      <c r="R27" s="240"/>
      <c r="S27" s="240"/>
      <c r="T27" s="240" t="n">
        <f aca="false">SUM(U8:U22)</f>
        <v>0</v>
      </c>
      <c r="U27" s="240"/>
      <c r="V27" s="237"/>
    </row>
    <row r="28" customFormat="false" ht="24.75" hidden="false" customHeight="true" outlineLevel="0" collapsed="false">
      <c r="A28" s="226"/>
      <c r="B28" s="238"/>
      <c r="C28" s="238"/>
      <c r="D28" s="238"/>
      <c r="E28" s="238"/>
      <c r="F28" s="238"/>
      <c r="G28" s="238"/>
      <c r="H28" s="238"/>
      <c r="I28" s="238"/>
      <c r="J28" s="181"/>
      <c r="K28" s="242" t="s">
        <v>136</v>
      </c>
      <c r="L28" s="242"/>
      <c r="M28" s="243"/>
      <c r="N28" s="243"/>
      <c r="O28" s="243"/>
      <c r="P28" s="243"/>
      <c r="Q28" s="243"/>
      <c r="R28" s="244" t="s">
        <v>137</v>
      </c>
      <c r="S28" s="244"/>
      <c r="T28" s="245"/>
      <c r="U28" s="245"/>
      <c r="V28" s="237"/>
    </row>
    <row r="29" customFormat="false" ht="44.25" hidden="false" customHeight="true" outlineLevel="0" collapsed="false">
      <c r="A29" s="226"/>
      <c r="J29" s="181"/>
      <c r="K29" s="246" t="s">
        <v>65</v>
      </c>
      <c r="L29" s="246"/>
      <c r="M29" s="247"/>
      <c r="N29" s="247"/>
      <c r="O29" s="247"/>
      <c r="P29" s="247"/>
      <c r="Q29" s="247"/>
      <c r="R29" s="248" t="s">
        <v>138</v>
      </c>
      <c r="S29" s="248"/>
      <c r="T29" s="245"/>
      <c r="U29" s="245"/>
      <c r="V29" s="237"/>
    </row>
    <row r="30" customFormat="false" ht="29.25" hidden="false" customHeight="true" outlineLevel="0" collapsed="false">
      <c r="A30" s="181" t="n">
        <v>15</v>
      </c>
      <c r="B30" s="124" t="s">
        <v>139</v>
      </c>
      <c r="C30" s="249" t="s">
        <v>140</v>
      </c>
      <c r="D30" s="249"/>
      <c r="E30" s="249"/>
      <c r="F30" s="249"/>
      <c r="G30" s="249"/>
      <c r="H30" s="249"/>
      <c r="I30" s="249"/>
      <c r="J30" s="181"/>
      <c r="K30" s="250" t="s">
        <v>141</v>
      </c>
      <c r="L30" s="250"/>
      <c r="M30" s="251" t="s">
        <v>142</v>
      </c>
      <c r="N30" s="251"/>
      <c r="O30" s="252"/>
      <c r="P30" s="252"/>
      <c r="Q30" s="252"/>
      <c r="R30" s="252"/>
      <c r="S30" s="252"/>
      <c r="T30" s="252"/>
      <c r="U30" s="252"/>
      <c r="V30" s="237"/>
    </row>
    <row r="31" customFormat="false" ht="24.75" hidden="false" customHeight="true" outlineLevel="0" collapsed="false">
      <c r="B31" s="124"/>
      <c r="C31" s="249"/>
      <c r="D31" s="249"/>
      <c r="E31" s="249"/>
      <c r="F31" s="249"/>
      <c r="G31" s="249"/>
      <c r="H31" s="249"/>
      <c r="I31" s="249"/>
      <c r="J31" s="181"/>
      <c r="K31" s="250"/>
      <c r="L31" s="250"/>
      <c r="M31" s="253" t="s">
        <v>143</v>
      </c>
      <c r="N31" s="253"/>
      <c r="O31" s="254"/>
      <c r="P31" s="254"/>
      <c r="Q31" s="254"/>
      <c r="R31" s="254"/>
      <c r="S31" s="254"/>
      <c r="T31" s="254"/>
      <c r="U31" s="254"/>
      <c r="V31" s="237"/>
    </row>
    <row r="32" customFormat="false" ht="21.75" hidden="false" customHeight="true" outlineLevel="0" collapsed="false">
      <c r="A32" s="181" t="n">
        <v>13</v>
      </c>
      <c r="B32" s="255"/>
      <c r="C32" s="255"/>
      <c r="D32" s="256"/>
      <c r="E32" s="256"/>
      <c r="F32" s="256"/>
      <c r="G32" s="256"/>
      <c r="H32" s="256"/>
      <c r="I32" s="256"/>
      <c r="J32" s="181"/>
      <c r="K32" s="257" t="s">
        <v>144</v>
      </c>
      <c r="L32" s="257"/>
      <c r="M32" s="253" t="s">
        <v>145</v>
      </c>
      <c r="N32" s="253"/>
      <c r="O32" s="254"/>
      <c r="P32" s="254"/>
      <c r="Q32" s="254"/>
      <c r="R32" s="254"/>
      <c r="S32" s="254"/>
      <c r="T32" s="254"/>
      <c r="U32" s="254"/>
      <c r="V32" s="237"/>
    </row>
    <row r="33" customFormat="false" ht="29.25" hidden="false" customHeight="true" outlineLevel="0" collapsed="false">
      <c r="B33" s="258"/>
      <c r="C33" s="258"/>
      <c r="D33" s="256"/>
      <c r="E33" s="256"/>
      <c r="F33" s="256"/>
      <c r="G33" s="256"/>
      <c r="H33" s="256"/>
      <c r="I33" s="256"/>
      <c r="J33" s="181"/>
      <c r="K33" s="257"/>
      <c r="L33" s="257"/>
      <c r="M33" s="259" t="s">
        <v>113</v>
      </c>
      <c r="N33" s="259"/>
      <c r="O33" s="260"/>
      <c r="P33" s="260"/>
      <c r="Q33" s="261" t="s">
        <v>146</v>
      </c>
      <c r="R33" s="261"/>
      <c r="S33" s="262"/>
      <c r="T33" s="262"/>
      <c r="U33" s="262"/>
    </row>
    <row r="34" customFormat="false" ht="21.75" hidden="false" customHeight="true" outlineLevel="0" collapsed="false">
      <c r="A34" s="226"/>
      <c r="B34" s="258"/>
      <c r="C34" s="258"/>
      <c r="D34" s="256"/>
      <c r="E34" s="256"/>
      <c r="F34" s="256"/>
      <c r="G34" s="256"/>
      <c r="H34" s="256"/>
      <c r="I34" s="256"/>
      <c r="J34" s="263"/>
      <c r="K34" s="257"/>
      <c r="L34" s="257"/>
      <c r="M34" s="264" t="s">
        <v>117</v>
      </c>
      <c r="N34" s="264"/>
      <c r="O34" s="265"/>
      <c r="P34" s="265"/>
      <c r="Q34" s="266" t="s">
        <v>147</v>
      </c>
      <c r="R34" s="266"/>
      <c r="S34" s="267"/>
      <c r="T34" s="267"/>
      <c r="U34" s="267"/>
    </row>
    <row r="35" customFormat="false" ht="21.75" hidden="false" customHeight="true" outlineLevel="0" collapsed="false">
      <c r="J35" s="263"/>
      <c r="M35" s="9"/>
      <c r="N35" s="9"/>
      <c r="O35" s="9"/>
      <c r="P35" s="9"/>
      <c r="Q35" s="9"/>
      <c r="R35" s="9"/>
      <c r="S35" s="9"/>
      <c r="T35" s="268"/>
      <c r="U35" s="9"/>
    </row>
    <row r="36" customFormat="false" ht="21.75" hidden="false" customHeight="true" outlineLevel="0" collapsed="false">
      <c r="B36" s="87" t="s">
        <v>148</v>
      </c>
      <c r="C36" s="87"/>
      <c r="D36" s="87"/>
      <c r="E36" s="87"/>
      <c r="F36" s="87"/>
      <c r="G36" s="87"/>
      <c r="H36" s="87"/>
      <c r="I36" s="87"/>
      <c r="J36" s="87"/>
      <c r="K36" s="87"/>
      <c r="L36" s="87"/>
      <c r="M36" s="87"/>
      <c r="N36" s="87"/>
      <c r="O36" s="87"/>
      <c r="P36" s="87"/>
      <c r="Q36" s="87"/>
      <c r="R36" s="87"/>
      <c r="S36" s="87"/>
      <c r="T36" s="87"/>
      <c r="U36" s="87"/>
    </row>
    <row r="44" customFormat="false" ht="48" hidden="false" customHeight="true" outlineLevel="0" collapsed="false"/>
  </sheetData>
  <mergeCells count="67">
    <mergeCell ref="C1:U1"/>
    <mergeCell ref="C2:U2"/>
    <mergeCell ref="C3:U3"/>
    <mergeCell ref="C4:U4"/>
    <mergeCell ref="C5:I5"/>
    <mergeCell ref="K5:T5"/>
    <mergeCell ref="B6:B8"/>
    <mergeCell ref="C6:I6"/>
    <mergeCell ref="K6:T6"/>
    <mergeCell ref="C7:I8"/>
    <mergeCell ref="K7:M7"/>
    <mergeCell ref="O7:Q7"/>
    <mergeCell ref="S7:U7"/>
    <mergeCell ref="C10:I10"/>
    <mergeCell ref="B11:B15"/>
    <mergeCell ref="C11:I11"/>
    <mergeCell ref="C12:I12"/>
    <mergeCell ref="C13:D13"/>
    <mergeCell ref="E13:I13"/>
    <mergeCell ref="C14:D14"/>
    <mergeCell ref="E14:I14"/>
    <mergeCell ref="C15:D15"/>
    <mergeCell ref="E15:I15"/>
    <mergeCell ref="B17:B18"/>
    <mergeCell ref="C17:I18"/>
    <mergeCell ref="B20:I21"/>
    <mergeCell ref="B22:I22"/>
    <mergeCell ref="B23:I24"/>
    <mergeCell ref="L23:M23"/>
    <mergeCell ref="P23:Q23"/>
    <mergeCell ref="T23:U23"/>
    <mergeCell ref="K24:M25"/>
    <mergeCell ref="N24:O25"/>
    <mergeCell ref="P24:P25"/>
    <mergeCell ref="Q24:S25"/>
    <mergeCell ref="T24:U25"/>
    <mergeCell ref="B25:I28"/>
    <mergeCell ref="K26:U26"/>
    <mergeCell ref="K28:L28"/>
    <mergeCell ref="M28:Q28"/>
    <mergeCell ref="R28:S28"/>
    <mergeCell ref="T28:U29"/>
    <mergeCell ref="K29:L29"/>
    <mergeCell ref="M29:Q29"/>
    <mergeCell ref="R29:S29"/>
    <mergeCell ref="B30:B31"/>
    <mergeCell ref="C30:I31"/>
    <mergeCell ref="K30:L31"/>
    <mergeCell ref="M30:N30"/>
    <mergeCell ref="O30:U30"/>
    <mergeCell ref="M31:N31"/>
    <mergeCell ref="O31:U31"/>
    <mergeCell ref="B32:C32"/>
    <mergeCell ref="D32:I34"/>
    <mergeCell ref="K32:L34"/>
    <mergeCell ref="M32:N32"/>
    <mergeCell ref="O32:U32"/>
    <mergeCell ref="B33:C34"/>
    <mergeCell ref="M33:N33"/>
    <mergeCell ref="O33:P33"/>
    <mergeCell ref="Q33:R33"/>
    <mergeCell ref="S33:U33"/>
    <mergeCell ref="M34:N34"/>
    <mergeCell ref="O34:P34"/>
    <mergeCell ref="Q34:R34"/>
    <mergeCell ref="S34:U34"/>
    <mergeCell ref="B36:U36"/>
  </mergeCells>
  <hyperlinks>
    <hyperlink ref="E15" r:id="rId1" display="peronpierre29252@gmail.com"/>
  </hyperlinks>
  <printOptions headings="false" gridLines="false" gridLinesSet="true" horizontalCentered="true" verticalCentered="true"/>
  <pageMargins left="0.196527777777778" right="0.196527777777778" top="0.196527777777778" bottom="0.196527777777778" header="0.511805555555555" footer="0.118055555555556"/>
  <pageSetup paperSize="9" scale="100" firstPageNumber="0" fitToWidth="1" fitToHeight="1" pageOrder="downThenOver" orientation="landscape" blackAndWhite="false" draft="false" cellComments="none" useFirstPageNumber="false" horizontalDpi="300" verticalDpi="300" copies="1"/>
  <headerFooter differentFirst="false" differentOddEven="false">
    <oddHeader/>
    <oddFooter>&amp;R&amp;14&amp;D</oddFooter>
  </headerFooter>
  <drawing r:id="rId2"/>
</worksheet>
</file>

<file path=xl/worksheets/sheet4.xml><?xml version="1.0" encoding="utf-8"?>
<worksheet xmlns="http://schemas.openxmlformats.org/spreadsheetml/2006/main" xmlns:r="http://schemas.openxmlformats.org/officeDocument/2006/relationships">
  <sheetPr filterMode="false">
    <pageSetUpPr fitToPage="true"/>
  </sheetPr>
  <dimension ref="A1:BC50"/>
  <sheetViews>
    <sheetView showFormulas="false" showGridLines="true" showRowColHeaders="true" showZeros="true" rightToLeft="false" tabSelected="false" showOutlineSymbols="true" defaultGridColor="true" view="normal" topLeftCell="A3" colorId="64" zoomScale="75" zoomScaleNormal="75" zoomScalePageLayoutView="100" workbookViewId="0">
      <selection pane="topLeft" activeCell="J23" activeCellId="0" sqref="J23"/>
    </sheetView>
  </sheetViews>
  <sheetFormatPr defaultRowHeight="16" outlineLevelRow="0" outlineLevelCol="0"/>
  <cols>
    <col collapsed="false" customWidth="true" hidden="false" outlineLevel="0" max="1" min="1" style="269" width="32.83"/>
    <col collapsed="false" customWidth="false" hidden="false" outlineLevel="0" max="2" min="2" style="270" width="11.5"/>
    <col collapsed="false" customWidth="true" hidden="false" outlineLevel="0" max="3" min="3" style="270" width="55.66"/>
    <col collapsed="false" customWidth="false" hidden="false" outlineLevel="0" max="6" min="4" style="270" width="11.5"/>
    <col collapsed="false" customWidth="true" hidden="false" outlineLevel="0" max="7" min="7" style="270" width="25.33"/>
    <col collapsed="false" customWidth="true" hidden="false" outlineLevel="0" max="8" min="8" style="270" width="8.83"/>
    <col collapsed="false" customWidth="true" hidden="false" outlineLevel="0" max="9" min="9" style="270" width="7.49"/>
    <col collapsed="false" customWidth="true" hidden="false" outlineLevel="0" max="10" min="10" style="270" width="22.33"/>
    <col collapsed="false" customWidth="true" hidden="false" outlineLevel="0" max="11" min="11" style="270" width="15"/>
    <col collapsed="false" customWidth="true" hidden="false" outlineLevel="0" max="12" min="12" style="270" width="9.16"/>
    <col collapsed="false" customWidth="true" hidden="false" outlineLevel="0" max="13" min="13" style="270" width="2.5"/>
    <col collapsed="false" customWidth="true" hidden="false" outlineLevel="0" max="14" min="14" style="271" width="16.16"/>
    <col collapsed="false" customWidth="true" hidden="false" outlineLevel="0" max="15" min="15" style="271" width="13.33"/>
    <col collapsed="false" customWidth="true" hidden="false" outlineLevel="0" max="16" min="16" style="271" width="11.99"/>
    <col collapsed="false" customWidth="true" hidden="false" outlineLevel="0" max="27" min="17" style="271" width="9.83"/>
    <col collapsed="false" customWidth="true" hidden="false" outlineLevel="0" max="28" min="28" style="271" width="22.83"/>
    <col collapsed="false" customWidth="true" hidden="false" outlineLevel="0" max="30" min="29" style="271" width="9.83"/>
    <col collapsed="false" customWidth="true" hidden="false" outlineLevel="0" max="32" min="31" style="270" width="9.83"/>
    <col collapsed="false" customWidth="true" hidden="false" outlineLevel="0" max="33" min="33" style="270" width="22.5"/>
    <col collapsed="false" customWidth="true" hidden="false" outlineLevel="0" max="1025" min="34" style="270" width="9.83"/>
  </cols>
  <sheetData>
    <row r="1" customFormat="false" ht="31" hidden="false" customHeight="false" outlineLevel="0" collapsed="false">
      <c r="B1" s="272" t="n">
        <v>1</v>
      </c>
      <c r="C1" s="272"/>
      <c r="D1" s="272"/>
      <c r="E1" s="272"/>
      <c r="F1" s="272"/>
      <c r="G1" s="273" t="n">
        <v>3</v>
      </c>
      <c r="H1" s="272" t="n">
        <v>2</v>
      </c>
      <c r="I1" s="272"/>
      <c r="J1" s="272"/>
      <c r="K1" s="272"/>
      <c r="L1" s="272"/>
      <c r="M1" s="272"/>
      <c r="O1" s="274" t="s">
        <v>149</v>
      </c>
      <c r="P1" s="274" t="s">
        <v>150</v>
      </c>
      <c r="Q1" s="274" t="s">
        <v>151</v>
      </c>
      <c r="R1" s="274" t="s">
        <v>152</v>
      </c>
      <c r="S1" s="274" t="s">
        <v>153</v>
      </c>
      <c r="T1" s="274" t="s">
        <v>154</v>
      </c>
      <c r="U1" s="274" t="s">
        <v>155</v>
      </c>
      <c r="V1" s="274" t="s">
        <v>156</v>
      </c>
      <c r="W1" s="274" t="s">
        <v>157</v>
      </c>
      <c r="X1" s="274" t="s">
        <v>158</v>
      </c>
      <c r="Y1" s="274" t="s">
        <v>159</v>
      </c>
      <c r="Z1" s="274" t="s">
        <v>160</v>
      </c>
      <c r="AA1" s="274" t="s">
        <v>161</v>
      </c>
      <c r="AB1" s="274" t="s">
        <v>162</v>
      </c>
      <c r="AC1" s="274" t="s">
        <v>163</v>
      </c>
      <c r="AD1" s="274" t="s">
        <v>164</v>
      </c>
      <c r="AE1" s="274" t="s">
        <v>165</v>
      </c>
      <c r="AF1" s="274" t="s">
        <v>166</v>
      </c>
      <c r="AG1" s="274" t="s">
        <v>167</v>
      </c>
      <c r="AH1" s="274" t="s">
        <v>168</v>
      </c>
      <c r="AI1" s="274" t="s">
        <v>169</v>
      </c>
      <c r="AJ1" s="274" t="s">
        <v>170</v>
      </c>
      <c r="AK1" s="274" t="s">
        <v>171</v>
      </c>
      <c r="AL1" s="274" t="s">
        <v>132</v>
      </c>
      <c r="AM1" s="274" t="s">
        <v>172</v>
      </c>
      <c r="AN1" s="274" t="s">
        <v>173</v>
      </c>
      <c r="AO1" s="274" t="s">
        <v>174</v>
      </c>
      <c r="AP1" s="274" t="s">
        <v>175</v>
      </c>
      <c r="BA1" s="275" t="s">
        <v>176</v>
      </c>
      <c r="BB1" s="275"/>
      <c r="BC1" s="275"/>
    </row>
    <row r="2" customFormat="false" ht="20" hidden="false" customHeight="false" outlineLevel="0" collapsed="false">
      <c r="B2" s="276" t="s">
        <v>177</v>
      </c>
      <c r="C2" s="276"/>
      <c r="D2" s="276"/>
      <c r="E2" s="276"/>
      <c r="F2" s="276"/>
      <c r="G2" s="277" t="s">
        <v>178</v>
      </c>
      <c r="H2" s="278" t="s">
        <v>179</v>
      </c>
      <c r="I2" s="279" t="s">
        <v>180</v>
      </c>
      <c r="J2" s="280" t="s">
        <v>181</v>
      </c>
      <c r="K2" s="281" t="s">
        <v>182</v>
      </c>
      <c r="L2" s="282"/>
      <c r="M2" s="283"/>
      <c r="N2" s="284" t="s">
        <v>183</v>
      </c>
      <c r="P2" s="285"/>
      <c r="Q2" s="285"/>
      <c r="R2" s="285"/>
      <c r="T2" s="285"/>
      <c r="U2" s="285"/>
      <c r="V2" s="285"/>
      <c r="X2" s="285"/>
      <c r="Y2" s="285"/>
      <c r="AB2" s="285"/>
      <c r="AC2" s="285"/>
      <c r="BA2" s="286" t="s">
        <v>184</v>
      </c>
      <c r="BB2" s="287" t="s">
        <v>185</v>
      </c>
      <c r="BC2" s="288" t="s">
        <v>185</v>
      </c>
    </row>
    <row r="3" customFormat="false" ht="22" hidden="false" customHeight="false" outlineLevel="0" collapsed="false">
      <c r="A3" s="289" t="s">
        <v>186</v>
      </c>
      <c r="B3" s="290" t="n">
        <v>1</v>
      </c>
      <c r="C3" s="286" t="e">
        <f aca="false">#REF!</f>
        <v>#REF!</v>
      </c>
      <c r="D3" s="291"/>
      <c r="E3" s="292"/>
      <c r="F3" s="293"/>
      <c r="G3" s="294" t="s">
        <v>187</v>
      </c>
      <c r="H3" s="295" t="n">
        <v>1</v>
      </c>
      <c r="I3" s="295" t="s">
        <v>22</v>
      </c>
      <c r="J3" s="296" t="str">
        <f aca="false">+[3]JEUNES!P2</f>
        <v>JUNIORS FILLES</v>
      </c>
      <c r="K3" s="296" t="s">
        <v>53</v>
      </c>
      <c r="L3" s="296" t="str">
        <f aca="false">+AI5</f>
        <v>F</v>
      </c>
      <c r="M3" s="296"/>
      <c r="N3" s="297"/>
      <c r="O3" s="285"/>
      <c r="S3" s="285"/>
      <c r="W3" s="285"/>
      <c r="AA3" s="285"/>
      <c r="BA3" s="286" t="s">
        <v>188</v>
      </c>
      <c r="BB3" s="287" t="s">
        <v>189</v>
      </c>
      <c r="BC3" s="288" t="s">
        <v>189</v>
      </c>
    </row>
    <row r="4" customFormat="false" ht="23" hidden="false" customHeight="false" outlineLevel="0" collapsed="false">
      <c r="A4" s="298"/>
      <c r="B4" s="299" t="n">
        <v>2</v>
      </c>
      <c r="C4" s="300" t="e">
        <f aca="false">#REF!</f>
        <v>#REF!</v>
      </c>
      <c r="D4" s="301"/>
      <c r="E4" s="302"/>
      <c r="F4" s="303"/>
      <c r="G4" s="304" t="n">
        <f aca="false">+[3]JEUNES!$R$2</f>
        <v>6.5</v>
      </c>
      <c r="H4" s="305" t="n">
        <v>2</v>
      </c>
      <c r="I4" s="305" t="s">
        <v>23</v>
      </c>
      <c r="J4" s="296" t="str">
        <f aca="false">+[3]JEUNES!P3</f>
        <v>JUNIORS GARCONS</v>
      </c>
      <c r="K4" s="296" t="str">
        <f aca="false">+AH6</f>
        <v>J</v>
      </c>
      <c r="L4" s="296" t="str">
        <f aca="false">+AI6</f>
        <v>G</v>
      </c>
      <c r="M4" s="296"/>
      <c r="N4" s="297"/>
      <c r="O4" s="306"/>
      <c r="P4" s="307" t="s">
        <v>190</v>
      </c>
      <c r="Q4" s="307"/>
      <c r="R4" s="307"/>
      <c r="S4" s="307"/>
      <c r="T4" s="308"/>
      <c r="U4" s="309"/>
      <c r="V4" s="310" t="s">
        <v>191</v>
      </c>
      <c r="W4" s="310"/>
      <c r="X4" s="310"/>
      <c r="Y4" s="311"/>
      <c r="AB4" s="310" t="s">
        <v>192</v>
      </c>
      <c r="AC4" s="310"/>
      <c r="AD4" s="310"/>
      <c r="AE4" s="311"/>
      <c r="AF4" s="309"/>
      <c r="AG4" s="310" t="s">
        <v>193</v>
      </c>
      <c r="AH4" s="310"/>
      <c r="AI4" s="310"/>
      <c r="AJ4" s="311"/>
      <c r="AL4" s="309"/>
      <c r="AM4" s="310" t="s">
        <v>194</v>
      </c>
      <c r="AN4" s="310"/>
      <c r="AO4" s="310"/>
      <c r="AP4" s="311"/>
      <c r="AQ4" s="312"/>
      <c r="AR4" s="313"/>
      <c r="BA4" s="286" t="s">
        <v>195</v>
      </c>
      <c r="BB4" s="287" t="s">
        <v>196</v>
      </c>
      <c r="BC4" s="288" t="s">
        <v>196</v>
      </c>
    </row>
    <row r="5" customFormat="false" ht="23" hidden="false" customHeight="false" outlineLevel="0" collapsed="false">
      <c r="A5" s="314"/>
      <c r="B5" s="299" t="n">
        <v>3</v>
      </c>
      <c r="C5" s="300" t="e">
        <f aca="false">#REF!</f>
        <v>#REF!</v>
      </c>
      <c r="D5" s="301"/>
      <c r="E5" s="302"/>
      <c r="F5" s="303"/>
      <c r="G5" s="304"/>
      <c r="H5" s="305" t="n">
        <v>3</v>
      </c>
      <c r="I5" s="305" t="s">
        <v>24</v>
      </c>
      <c r="J5" s="296" t="str">
        <f aca="false">+[3]JEUNES!P4</f>
        <v>CADETTES</v>
      </c>
      <c r="K5" s="296" t="s">
        <v>54</v>
      </c>
      <c r="L5" s="296" t="str">
        <f aca="false">+AI7</f>
        <v>F</v>
      </c>
      <c r="M5" s="296"/>
      <c r="N5" s="297"/>
      <c r="O5" s="315" t="n">
        <v>1</v>
      </c>
      <c r="P5" s="316" t="s">
        <v>197</v>
      </c>
      <c r="Q5" s="317" t="s">
        <v>40</v>
      </c>
      <c r="R5" s="318" t="s">
        <v>40</v>
      </c>
      <c r="S5" s="319" t="s">
        <v>24</v>
      </c>
      <c r="T5" s="308"/>
      <c r="U5" s="320" t="n">
        <v>1</v>
      </c>
      <c r="V5" s="296" t="s">
        <v>198</v>
      </c>
      <c r="W5" s="321" t="s">
        <v>25</v>
      </c>
      <c r="X5" s="322" t="s">
        <v>35</v>
      </c>
      <c r="Y5" s="323" t="s">
        <v>24</v>
      </c>
      <c r="AA5" s="320" t="n">
        <v>1</v>
      </c>
      <c r="AB5" s="324" t="s">
        <v>94</v>
      </c>
      <c r="AC5" s="322" t="s">
        <v>31</v>
      </c>
      <c r="AD5" s="322" t="s">
        <v>27</v>
      </c>
      <c r="AE5" s="323"/>
      <c r="AF5" s="320" t="n">
        <v>1</v>
      </c>
      <c r="AG5" s="324" t="s">
        <v>94</v>
      </c>
      <c r="AH5" s="322" t="s">
        <v>31</v>
      </c>
      <c r="AI5" s="322" t="s">
        <v>27</v>
      </c>
      <c r="AJ5" s="323"/>
      <c r="AL5" s="320" t="n">
        <v>1</v>
      </c>
      <c r="AM5" s="296" t="s">
        <v>198</v>
      </c>
      <c r="AN5" s="321" t="s">
        <v>25</v>
      </c>
      <c r="AO5" s="318" t="s">
        <v>35</v>
      </c>
      <c r="AP5" s="323" t="s">
        <v>24</v>
      </c>
      <c r="AQ5" s="312"/>
      <c r="AR5" s="313"/>
      <c r="BA5" s="286" t="s">
        <v>199</v>
      </c>
      <c r="BB5" s="287" t="s">
        <v>200</v>
      </c>
      <c r="BC5" s="288" t="s">
        <v>200</v>
      </c>
    </row>
    <row r="6" customFormat="false" ht="23" hidden="false" customHeight="false" outlineLevel="0" collapsed="false">
      <c r="A6" s="325" t="s">
        <v>201</v>
      </c>
      <c r="B6" s="326" t="n">
        <v>4</v>
      </c>
      <c r="C6" s="327" t="e">
        <f aca="false">CONCATENATE(#REF!,"  ",#REF!)</f>
        <v>#REF!</v>
      </c>
      <c r="D6" s="328"/>
      <c r="E6" s="329"/>
      <c r="F6" s="330"/>
      <c r="H6" s="305" t="n">
        <v>4</v>
      </c>
      <c r="I6" s="305" t="s">
        <v>25</v>
      </c>
      <c r="J6" s="296" t="str">
        <f aca="false">+[3]JEUNES!P5</f>
        <v>CADETS</v>
      </c>
      <c r="K6" s="296" t="str">
        <f aca="false">+AH8</f>
        <v>C</v>
      </c>
      <c r="L6" s="296" t="str">
        <f aca="false">+AI8</f>
        <v>G</v>
      </c>
      <c r="M6" s="296"/>
      <c r="N6" s="297"/>
      <c r="O6" s="331" t="n">
        <v>2</v>
      </c>
      <c r="P6" s="332" t="s">
        <v>202</v>
      </c>
      <c r="Q6" s="333" t="n">
        <v>40</v>
      </c>
      <c r="R6" s="334" t="s">
        <v>203</v>
      </c>
      <c r="S6" s="335" t="s">
        <v>204</v>
      </c>
      <c r="T6" s="308"/>
      <c r="U6" s="336" t="n">
        <v>2</v>
      </c>
      <c r="V6" s="337" t="s">
        <v>205</v>
      </c>
      <c r="W6" s="338" t="s">
        <v>34</v>
      </c>
      <c r="X6" s="308" t="s">
        <v>35</v>
      </c>
      <c r="Y6" s="339" t="s">
        <v>24</v>
      </c>
      <c r="AA6" s="336" t="n">
        <v>2</v>
      </c>
      <c r="AB6" s="340" t="s">
        <v>97</v>
      </c>
      <c r="AC6" s="308" t="s">
        <v>31</v>
      </c>
      <c r="AD6" s="308" t="s">
        <v>28</v>
      </c>
      <c r="AE6" s="339"/>
      <c r="AF6" s="336" t="n">
        <v>2</v>
      </c>
      <c r="AG6" s="340" t="s">
        <v>97</v>
      </c>
      <c r="AH6" s="308" t="s">
        <v>31</v>
      </c>
      <c r="AI6" s="308" t="s">
        <v>28</v>
      </c>
      <c r="AJ6" s="339"/>
      <c r="AL6" s="336" t="n">
        <v>2</v>
      </c>
      <c r="AM6" s="337" t="s">
        <v>205</v>
      </c>
      <c r="AN6" s="338" t="s">
        <v>34</v>
      </c>
      <c r="AO6" s="334" t="s">
        <v>35</v>
      </c>
      <c r="AP6" s="339" t="s">
        <v>24</v>
      </c>
      <c r="AQ6" s="312"/>
      <c r="AR6" s="313"/>
      <c r="BA6" s="341"/>
      <c r="BB6" s="287" t="s">
        <v>206</v>
      </c>
      <c r="BC6" s="288" t="s">
        <v>206</v>
      </c>
    </row>
    <row r="7" customFormat="false" ht="23" hidden="false" customHeight="false" outlineLevel="0" collapsed="false">
      <c r="A7" s="298"/>
      <c r="B7" s="326" t="n">
        <v>5</v>
      </c>
      <c r="C7" s="342"/>
      <c r="D7" s="291"/>
      <c r="E7" s="292"/>
      <c r="F7" s="293"/>
      <c r="G7" s="343" t="s">
        <v>207</v>
      </c>
      <c r="H7" s="305" t="n">
        <v>5</v>
      </c>
      <c r="I7" s="305" t="s">
        <v>26</v>
      </c>
      <c r="J7" s="296" t="str">
        <f aca="false">+[3]JEUNES!P6</f>
        <v>MINIMES FILLES</v>
      </c>
      <c r="K7" s="296" t="s">
        <v>55</v>
      </c>
      <c r="L7" s="296" t="str">
        <f aca="false">+AI9</f>
        <v>F</v>
      </c>
      <c r="M7" s="296"/>
      <c r="N7" s="297"/>
      <c r="O7" s="331" t="s">
        <v>24</v>
      </c>
      <c r="P7" s="332" t="s">
        <v>208</v>
      </c>
      <c r="Q7" s="333" t="n">
        <v>45</v>
      </c>
      <c r="R7" s="334" t="s">
        <v>203</v>
      </c>
      <c r="S7" s="335" t="n">
        <v>50</v>
      </c>
      <c r="T7" s="308"/>
      <c r="U7" s="336" t="n">
        <v>3</v>
      </c>
      <c r="V7" s="337" t="s">
        <v>209</v>
      </c>
      <c r="W7" s="338" t="s">
        <v>25</v>
      </c>
      <c r="X7" s="308" t="n">
        <v>5</v>
      </c>
      <c r="Y7" s="339" t="s">
        <v>167</v>
      </c>
      <c r="AA7" s="336" t="n">
        <v>3</v>
      </c>
      <c r="AB7" s="340" t="s">
        <v>102</v>
      </c>
      <c r="AC7" s="308" t="s">
        <v>24</v>
      </c>
      <c r="AD7" s="308" t="s">
        <v>27</v>
      </c>
      <c r="AE7" s="339"/>
      <c r="AF7" s="336" t="n">
        <v>3</v>
      </c>
      <c r="AG7" s="340" t="s">
        <v>102</v>
      </c>
      <c r="AH7" s="308" t="s">
        <v>24</v>
      </c>
      <c r="AI7" s="308" t="s">
        <v>27</v>
      </c>
      <c r="AJ7" s="339"/>
      <c r="AL7" s="336" t="n">
        <v>3</v>
      </c>
      <c r="AM7" s="337" t="s">
        <v>209</v>
      </c>
      <c r="AN7" s="338" t="s">
        <v>25</v>
      </c>
      <c r="AO7" s="334" t="n">
        <v>5</v>
      </c>
      <c r="AP7" s="339" t="s">
        <v>167</v>
      </c>
      <c r="AQ7" s="312"/>
      <c r="AR7" s="313"/>
      <c r="BA7" s="341"/>
      <c r="BB7" s="287" t="s">
        <v>210</v>
      </c>
      <c r="BC7" s="288" t="s">
        <v>210</v>
      </c>
    </row>
    <row r="8" customFormat="false" ht="23" hidden="false" customHeight="false" outlineLevel="0" collapsed="false">
      <c r="A8" s="344" t="s">
        <v>211</v>
      </c>
      <c r="B8" s="345" t="n">
        <v>6</v>
      </c>
      <c r="C8" s="342" t="s">
        <v>212</v>
      </c>
      <c r="D8" s="346"/>
      <c r="E8" s="347"/>
      <c r="F8" s="348"/>
      <c r="G8" s="343"/>
      <c r="H8" s="305" t="n">
        <v>6</v>
      </c>
      <c r="I8" s="305" t="s">
        <v>27</v>
      </c>
      <c r="J8" s="296" t="str">
        <f aca="false">+[3]JEUNES!P7</f>
        <v>MINIMES GARCONS</v>
      </c>
      <c r="K8" s="296" t="str">
        <f aca="false">+AH10</f>
        <v>M</v>
      </c>
      <c r="L8" s="296" t="str">
        <f aca="false">+AI10</f>
        <v>G</v>
      </c>
      <c r="M8" s="296"/>
      <c r="N8" s="297"/>
      <c r="O8" s="331" t="n">
        <v>4</v>
      </c>
      <c r="P8" s="332" t="s">
        <v>213</v>
      </c>
      <c r="Q8" s="333" t="n">
        <v>55</v>
      </c>
      <c r="R8" s="334" t="s">
        <v>203</v>
      </c>
      <c r="S8" s="335" t="n">
        <v>60</v>
      </c>
      <c r="T8" s="308"/>
      <c r="U8" s="336" t="n">
        <v>4</v>
      </c>
      <c r="V8" s="337" t="s">
        <v>214</v>
      </c>
      <c r="W8" s="338" t="s">
        <v>34</v>
      </c>
      <c r="X8" s="308" t="n">
        <v>5</v>
      </c>
      <c r="Y8" s="339" t="s">
        <v>167</v>
      </c>
      <c r="AA8" s="336" t="n">
        <v>4</v>
      </c>
      <c r="AB8" s="340" t="s">
        <v>99</v>
      </c>
      <c r="AC8" s="308" t="s">
        <v>24</v>
      </c>
      <c r="AD8" s="308" t="s">
        <v>28</v>
      </c>
      <c r="AE8" s="349"/>
      <c r="AF8" s="336" t="n">
        <v>4</v>
      </c>
      <c r="AG8" s="340" t="s">
        <v>99</v>
      </c>
      <c r="AH8" s="308" t="s">
        <v>24</v>
      </c>
      <c r="AI8" s="308" t="s">
        <v>28</v>
      </c>
      <c r="AJ8" s="349"/>
      <c r="AL8" s="336" t="n">
        <v>4</v>
      </c>
      <c r="AM8" s="337" t="s">
        <v>214</v>
      </c>
      <c r="AN8" s="338" t="s">
        <v>34</v>
      </c>
      <c r="AO8" s="334" t="n">
        <v>5</v>
      </c>
      <c r="AP8" s="339" t="s">
        <v>167</v>
      </c>
      <c r="AQ8" s="312"/>
      <c r="AR8" s="313"/>
      <c r="AY8" s="270" t="s">
        <v>215</v>
      </c>
      <c r="BA8" s="341"/>
      <c r="BB8" s="287" t="s">
        <v>216</v>
      </c>
      <c r="BC8" s="288" t="s">
        <v>216</v>
      </c>
    </row>
    <row r="9" customFormat="false" ht="23" hidden="false" customHeight="false" outlineLevel="0" collapsed="false">
      <c r="A9" s="344"/>
      <c r="B9" s="345" t="n">
        <v>7</v>
      </c>
      <c r="C9" s="350" t="s">
        <v>92</v>
      </c>
      <c r="D9" s="351"/>
      <c r="E9" s="302"/>
      <c r="F9" s="352"/>
      <c r="G9" s="304"/>
      <c r="H9" s="305" t="n">
        <v>7</v>
      </c>
      <c r="I9" s="305" t="s">
        <v>28</v>
      </c>
      <c r="J9" s="296" t="str">
        <f aca="false">+[3]JEUNES!P8</f>
        <v>BENJAMINES</v>
      </c>
      <c r="K9" s="296" t="s">
        <v>56</v>
      </c>
      <c r="L9" s="296" t="str">
        <f aca="false">+AI11</f>
        <v>F</v>
      </c>
      <c r="M9" s="296"/>
      <c r="N9" s="297"/>
      <c r="O9" s="331" t="n">
        <v>5</v>
      </c>
      <c r="P9" s="332" t="s">
        <v>217</v>
      </c>
      <c r="Q9" s="333" t="n">
        <v>65</v>
      </c>
      <c r="R9" s="334" t="s">
        <v>203</v>
      </c>
      <c r="S9" s="335" t="n">
        <v>70</v>
      </c>
      <c r="T9" s="308"/>
      <c r="U9" s="336" t="n">
        <v>5</v>
      </c>
      <c r="V9" s="337" t="s">
        <v>218</v>
      </c>
      <c r="W9" s="338" t="s">
        <v>25</v>
      </c>
      <c r="X9" s="308" t="n">
        <v>4</v>
      </c>
      <c r="Y9" s="339" t="s">
        <v>167</v>
      </c>
      <c r="AA9" s="336" t="n">
        <v>5</v>
      </c>
      <c r="AB9" s="340" t="s">
        <v>110</v>
      </c>
      <c r="AC9" s="308" t="s">
        <v>34</v>
      </c>
      <c r="AD9" s="308" t="s">
        <v>27</v>
      </c>
      <c r="AE9" s="349"/>
      <c r="AF9" s="336" t="n">
        <v>5</v>
      </c>
      <c r="AG9" s="340" t="s">
        <v>110</v>
      </c>
      <c r="AH9" s="308" t="s">
        <v>34</v>
      </c>
      <c r="AI9" s="308" t="s">
        <v>27</v>
      </c>
      <c r="AJ9" s="349"/>
      <c r="AL9" s="336" t="n">
        <v>5</v>
      </c>
      <c r="AM9" s="337" t="s">
        <v>218</v>
      </c>
      <c r="AN9" s="338" t="s">
        <v>25</v>
      </c>
      <c r="AO9" s="334" t="n">
        <v>4</v>
      </c>
      <c r="AP9" s="339" t="s">
        <v>167</v>
      </c>
      <c r="AQ9" s="312"/>
      <c r="AR9" s="313"/>
      <c r="BA9" s="341"/>
      <c r="BB9" s="287" t="s">
        <v>219</v>
      </c>
      <c r="BC9" s="288" t="s">
        <v>219</v>
      </c>
    </row>
    <row r="10" customFormat="false" ht="23" hidden="false" customHeight="false" outlineLevel="0" collapsed="false">
      <c r="A10" s="344"/>
      <c r="B10" s="345" t="n">
        <v>8</v>
      </c>
      <c r="C10" s="353" t="s">
        <v>60</v>
      </c>
      <c r="D10" s="354"/>
      <c r="E10" s="351"/>
      <c r="F10" s="352"/>
      <c r="G10" s="304"/>
      <c r="H10" s="305" t="n">
        <v>8</v>
      </c>
      <c r="I10" s="305" t="s">
        <v>29</v>
      </c>
      <c r="J10" s="296" t="str">
        <f aca="false">+[3]JEUNES!P9</f>
        <v>BENJAMINS</v>
      </c>
      <c r="K10" s="296" t="str">
        <f aca="false">+AH12</f>
        <v>B</v>
      </c>
      <c r="L10" s="296" t="str">
        <f aca="false">+AI12</f>
        <v>G</v>
      </c>
      <c r="M10" s="296"/>
      <c r="N10" s="297"/>
      <c r="O10" s="331" t="n">
        <v>6</v>
      </c>
      <c r="P10" s="332" t="s">
        <v>220</v>
      </c>
      <c r="Q10" s="333" t="n">
        <v>75</v>
      </c>
      <c r="R10" s="334" t="s">
        <v>203</v>
      </c>
      <c r="S10" s="335" t="n">
        <v>80</v>
      </c>
      <c r="T10" s="308"/>
      <c r="U10" s="336" t="n">
        <v>6</v>
      </c>
      <c r="V10" s="337" t="s">
        <v>221</v>
      </c>
      <c r="W10" s="338" t="s">
        <v>34</v>
      </c>
      <c r="X10" s="308" t="n">
        <v>4</v>
      </c>
      <c r="Y10" s="339" t="s">
        <v>167</v>
      </c>
      <c r="AA10" s="336" t="n">
        <v>6</v>
      </c>
      <c r="AB10" s="340" t="s">
        <v>115</v>
      </c>
      <c r="AC10" s="308" t="s">
        <v>34</v>
      </c>
      <c r="AD10" s="308" t="s">
        <v>28</v>
      </c>
      <c r="AE10" s="349"/>
      <c r="AF10" s="336" t="n">
        <v>6</v>
      </c>
      <c r="AG10" s="340" t="s">
        <v>115</v>
      </c>
      <c r="AH10" s="308" t="s">
        <v>34</v>
      </c>
      <c r="AI10" s="308" t="s">
        <v>28</v>
      </c>
      <c r="AJ10" s="349"/>
      <c r="AL10" s="336" t="n">
        <v>6</v>
      </c>
      <c r="AM10" s="337" t="s">
        <v>221</v>
      </c>
      <c r="AN10" s="338" t="s">
        <v>34</v>
      </c>
      <c r="AO10" s="334" t="n">
        <v>4</v>
      </c>
      <c r="AP10" s="339" t="s">
        <v>167</v>
      </c>
      <c r="AQ10" s="312"/>
      <c r="AR10" s="313"/>
      <c r="BA10" s="341"/>
      <c r="BB10" s="287" t="s">
        <v>222</v>
      </c>
      <c r="BC10" s="288" t="s">
        <v>222</v>
      </c>
    </row>
    <row r="11" customFormat="false" ht="23" hidden="false" customHeight="false" outlineLevel="0" collapsed="false">
      <c r="A11" s="344"/>
      <c r="B11" s="345" t="n">
        <v>9</v>
      </c>
      <c r="C11" s="350" t="s">
        <v>61</v>
      </c>
      <c r="D11" s="351"/>
      <c r="E11" s="302"/>
      <c r="F11" s="303"/>
      <c r="G11" s="343" t="s">
        <v>223</v>
      </c>
      <c r="H11" s="305" t="n">
        <v>9</v>
      </c>
      <c r="I11" s="305" t="s">
        <v>30</v>
      </c>
      <c r="J11" s="296" t="str">
        <f aca="false">+[3]JEUNES!P10</f>
        <v>POUSSINES</v>
      </c>
      <c r="K11" s="296" t="s">
        <v>57</v>
      </c>
      <c r="L11" s="296" t="str">
        <f aca="false">+AI13</f>
        <v>F</v>
      </c>
      <c r="M11" s="296"/>
      <c r="N11" s="297"/>
      <c r="O11" s="331" t="n">
        <v>7</v>
      </c>
      <c r="P11" s="332" t="s">
        <v>224</v>
      </c>
      <c r="Q11" s="333" t="n">
        <v>85</v>
      </c>
      <c r="R11" s="334" t="s">
        <v>203</v>
      </c>
      <c r="S11" s="335" t="n">
        <v>90</v>
      </c>
      <c r="T11" s="308"/>
      <c r="U11" s="336" t="n">
        <v>7</v>
      </c>
      <c r="V11" s="337" t="s">
        <v>225</v>
      </c>
      <c r="W11" s="338" t="s">
        <v>25</v>
      </c>
      <c r="X11" s="308" t="n">
        <v>3</v>
      </c>
      <c r="Y11" s="339" t="s">
        <v>167</v>
      </c>
      <c r="AA11" s="336" t="n">
        <v>7</v>
      </c>
      <c r="AB11" s="340" t="s">
        <v>119</v>
      </c>
      <c r="AC11" s="308" t="s">
        <v>23</v>
      </c>
      <c r="AD11" s="308" t="s">
        <v>27</v>
      </c>
      <c r="AE11" s="349"/>
      <c r="AF11" s="336" t="n">
        <v>7</v>
      </c>
      <c r="AG11" s="340" t="s">
        <v>119</v>
      </c>
      <c r="AH11" s="308" t="s">
        <v>23</v>
      </c>
      <c r="AI11" s="308" t="s">
        <v>27</v>
      </c>
      <c r="AJ11" s="349"/>
      <c r="AL11" s="336" t="n">
        <v>7</v>
      </c>
      <c r="AM11" s="337" t="s">
        <v>225</v>
      </c>
      <c r="AN11" s="338" t="s">
        <v>25</v>
      </c>
      <c r="AO11" s="334" t="n">
        <v>3</v>
      </c>
      <c r="AP11" s="339" t="s">
        <v>167</v>
      </c>
      <c r="AQ11" s="312"/>
      <c r="AR11" s="313"/>
      <c r="BA11" s="341"/>
      <c r="BB11" s="287" t="s">
        <v>226</v>
      </c>
      <c r="BC11" s="288" t="s">
        <v>226</v>
      </c>
    </row>
    <row r="12" customFormat="false" ht="23" hidden="false" customHeight="false" outlineLevel="0" collapsed="false">
      <c r="A12" s="344"/>
      <c r="B12" s="345" t="n">
        <v>10</v>
      </c>
      <c r="C12" s="350" t="s">
        <v>8</v>
      </c>
      <c r="D12" s="351"/>
      <c r="E12" s="355"/>
      <c r="F12" s="356"/>
      <c r="G12" s="343"/>
      <c r="H12" s="305" t="n">
        <v>10</v>
      </c>
      <c r="I12" s="305" t="s">
        <v>31</v>
      </c>
      <c r="J12" s="296" t="str">
        <f aca="false">+[3]JEUNES!P11</f>
        <v>POUSSINS</v>
      </c>
      <c r="K12" s="296" t="str">
        <f aca="false">+AH14</f>
        <v>P</v>
      </c>
      <c r="L12" s="296" t="str">
        <f aca="false">+AI14</f>
        <v>G</v>
      </c>
      <c r="M12" s="296"/>
      <c r="N12" s="297"/>
      <c r="O12" s="331" t="n">
        <v>8</v>
      </c>
      <c r="P12" s="332" t="s">
        <v>227</v>
      </c>
      <c r="Q12" s="333" t="s">
        <v>228</v>
      </c>
      <c r="R12" s="334" t="s">
        <v>35</v>
      </c>
      <c r="S12" s="335" t="s">
        <v>24</v>
      </c>
      <c r="T12" s="308"/>
      <c r="U12" s="336" t="n">
        <v>8</v>
      </c>
      <c r="V12" s="337" t="s">
        <v>229</v>
      </c>
      <c r="W12" s="338" t="s">
        <v>34</v>
      </c>
      <c r="X12" s="308" t="n">
        <v>3</v>
      </c>
      <c r="Y12" s="339" t="s">
        <v>167</v>
      </c>
      <c r="AA12" s="336" t="n">
        <v>8</v>
      </c>
      <c r="AB12" s="340" t="s">
        <v>108</v>
      </c>
      <c r="AC12" s="308" t="s">
        <v>23</v>
      </c>
      <c r="AD12" s="308" t="s">
        <v>28</v>
      </c>
      <c r="AE12" s="349"/>
      <c r="AF12" s="336" t="n">
        <v>8</v>
      </c>
      <c r="AG12" s="340" t="s">
        <v>108</v>
      </c>
      <c r="AH12" s="308" t="s">
        <v>23</v>
      </c>
      <c r="AI12" s="308" t="s">
        <v>28</v>
      </c>
      <c r="AJ12" s="349"/>
      <c r="AL12" s="336" t="n">
        <v>8</v>
      </c>
      <c r="AM12" s="337" t="s">
        <v>229</v>
      </c>
      <c r="AN12" s="338" t="s">
        <v>34</v>
      </c>
      <c r="AO12" s="334" t="n">
        <v>3</v>
      </c>
      <c r="AP12" s="339" t="s">
        <v>167</v>
      </c>
      <c r="AQ12" s="312"/>
      <c r="AR12" s="313"/>
      <c r="BA12" s="341"/>
      <c r="BB12" s="287" t="s">
        <v>230</v>
      </c>
      <c r="BC12" s="287" t="s">
        <v>230</v>
      </c>
    </row>
    <row r="13" customFormat="false" ht="18.75" hidden="false" customHeight="true" outlineLevel="0" collapsed="false">
      <c r="A13" s="344"/>
      <c r="B13" s="345" t="n">
        <v>11</v>
      </c>
      <c r="C13" s="357"/>
      <c r="D13" s="300"/>
      <c r="E13" s="302"/>
      <c r="F13" s="303"/>
      <c r="G13" s="304"/>
      <c r="H13" s="305" t="n">
        <v>11</v>
      </c>
      <c r="I13" s="305" t="s">
        <v>32</v>
      </c>
      <c r="J13" s="296" t="str">
        <f aca="false">+[3]JEUNES!P12</f>
        <v>EQ  JUNIORS FILLES</v>
      </c>
      <c r="K13" s="296" t="str">
        <f aca="false">+AH15</f>
        <v>Eq</v>
      </c>
      <c r="L13" s="296" t="str">
        <f aca="false">+AI15</f>
        <v>J</v>
      </c>
      <c r="M13" s="296" t="str">
        <f aca="false">+AJ15</f>
        <v>F</v>
      </c>
      <c r="N13" s="297"/>
      <c r="O13" s="331" t="n">
        <v>9</v>
      </c>
      <c r="P13" s="332" t="s">
        <v>198</v>
      </c>
      <c r="Q13" s="358" t="s">
        <v>231</v>
      </c>
      <c r="R13" s="334" t="s">
        <v>35</v>
      </c>
      <c r="S13" s="335" t="s">
        <v>24</v>
      </c>
      <c r="T13" s="308"/>
      <c r="U13" s="336" t="n">
        <v>9</v>
      </c>
      <c r="V13" s="337" t="s">
        <v>225</v>
      </c>
      <c r="W13" s="338" t="s">
        <v>25</v>
      </c>
      <c r="X13" s="308" t="s">
        <v>232</v>
      </c>
      <c r="Y13" s="339" t="s">
        <v>167</v>
      </c>
      <c r="AA13" s="336" t="n">
        <v>9</v>
      </c>
      <c r="AB13" s="340" t="s">
        <v>124</v>
      </c>
      <c r="AC13" s="308" t="s">
        <v>37</v>
      </c>
      <c r="AD13" s="308" t="s">
        <v>27</v>
      </c>
      <c r="AE13" s="349"/>
      <c r="AF13" s="336" t="n">
        <v>9</v>
      </c>
      <c r="AG13" s="340" t="s">
        <v>124</v>
      </c>
      <c r="AH13" s="308" t="s">
        <v>37</v>
      </c>
      <c r="AI13" s="308" t="s">
        <v>27</v>
      </c>
      <c r="AJ13" s="349"/>
      <c r="AL13" s="336" t="n">
        <v>9</v>
      </c>
      <c r="AM13" s="337" t="s">
        <v>225</v>
      </c>
      <c r="AN13" s="338" t="s">
        <v>25</v>
      </c>
      <c r="AO13" s="334" t="s">
        <v>232</v>
      </c>
      <c r="AP13" s="339" t="s">
        <v>167</v>
      </c>
      <c r="AQ13" s="312"/>
      <c r="AR13" s="313"/>
      <c r="BA13" s="341"/>
      <c r="BB13" s="287" t="s">
        <v>233</v>
      </c>
      <c r="BC13" s="287" t="s">
        <v>233</v>
      </c>
    </row>
    <row r="14" customFormat="false" ht="19.5" hidden="false" customHeight="true" outlineLevel="0" collapsed="false">
      <c r="A14" s="314"/>
      <c r="B14" s="345" t="n">
        <v>12</v>
      </c>
      <c r="C14" s="359"/>
      <c r="D14" s="360"/>
      <c r="E14" s="361"/>
      <c r="F14" s="362"/>
      <c r="G14" s="304"/>
      <c r="H14" s="305" t="n">
        <v>12</v>
      </c>
      <c r="I14" s="305" t="s">
        <v>33</v>
      </c>
      <c r="J14" s="296" t="str">
        <f aca="false">+[3]JEUNES!P13</f>
        <v>EQ  JUNIORS GARCONS</v>
      </c>
      <c r="K14" s="296" t="str">
        <f aca="false">+AH16</f>
        <v>Eq</v>
      </c>
      <c r="L14" s="296" t="str">
        <f aca="false">+AI16</f>
        <v>J</v>
      </c>
      <c r="M14" s="296" t="str">
        <f aca="false">+AJ16</f>
        <v>G</v>
      </c>
      <c r="N14" s="297"/>
      <c r="O14" s="331" t="n">
        <v>10</v>
      </c>
      <c r="P14" s="332" t="s">
        <v>234</v>
      </c>
      <c r="Q14" s="358" t="s">
        <v>231</v>
      </c>
      <c r="R14" s="334" t="s">
        <v>24</v>
      </c>
      <c r="S14" s="335" t="s">
        <v>33</v>
      </c>
      <c r="T14" s="308"/>
      <c r="U14" s="336" t="n">
        <v>10</v>
      </c>
      <c r="V14" s="337" t="s">
        <v>229</v>
      </c>
      <c r="W14" s="338" t="s">
        <v>34</v>
      </c>
      <c r="X14" s="308" t="s">
        <v>232</v>
      </c>
      <c r="Y14" s="339" t="s">
        <v>167</v>
      </c>
      <c r="AA14" s="336" t="n">
        <v>10</v>
      </c>
      <c r="AB14" s="340" t="s">
        <v>112</v>
      </c>
      <c r="AC14" s="308" t="s">
        <v>37</v>
      </c>
      <c r="AD14" s="308" t="s">
        <v>28</v>
      </c>
      <c r="AE14" s="349"/>
      <c r="AF14" s="336" t="n">
        <v>10</v>
      </c>
      <c r="AG14" s="340" t="s">
        <v>112</v>
      </c>
      <c r="AH14" s="308" t="s">
        <v>37</v>
      </c>
      <c r="AI14" s="308" t="s">
        <v>28</v>
      </c>
      <c r="AJ14" s="349"/>
      <c r="AL14" s="336" t="n">
        <v>10</v>
      </c>
      <c r="AM14" s="337" t="s">
        <v>229</v>
      </c>
      <c r="AN14" s="338" t="s">
        <v>34</v>
      </c>
      <c r="AO14" s="334" t="s">
        <v>232</v>
      </c>
      <c r="AP14" s="339" t="s">
        <v>167</v>
      </c>
      <c r="AQ14" s="312"/>
      <c r="AR14" s="313"/>
      <c r="BA14" s="341"/>
      <c r="BB14" s="286"/>
      <c r="BC14" s="363"/>
    </row>
    <row r="15" customFormat="false" ht="23" hidden="false" customHeight="false" outlineLevel="0" collapsed="false">
      <c r="A15" s="298" t="s">
        <v>235</v>
      </c>
      <c r="B15" s="326" t="n">
        <v>13</v>
      </c>
      <c r="C15" s="359" t="e">
        <f aca="false">+#REF!</f>
        <v>#REF!</v>
      </c>
      <c r="D15" s="364"/>
      <c r="E15" s="361"/>
      <c r="F15" s="362"/>
      <c r="H15" s="305" t="n">
        <v>13</v>
      </c>
      <c r="I15" s="305" t="s">
        <v>34</v>
      </c>
      <c r="J15" s="296" t="str">
        <f aca="false">+[3]JEUNES!P14</f>
        <v>EQ  CADETTES</v>
      </c>
      <c r="K15" s="296" t="str">
        <f aca="false">+AH17</f>
        <v>Eq</v>
      </c>
      <c r="L15" s="296" t="str">
        <f aca="false">+AI17</f>
        <v>C</v>
      </c>
      <c r="M15" s="296" t="str">
        <f aca="false">+AJ17</f>
        <v>F</v>
      </c>
      <c r="N15" s="297"/>
      <c r="O15" s="331" t="n">
        <v>11</v>
      </c>
      <c r="P15" s="332" t="s">
        <v>236</v>
      </c>
      <c r="Q15" s="333" t="s">
        <v>237</v>
      </c>
      <c r="R15" s="334" t="s">
        <v>25</v>
      </c>
      <c r="S15" s="335" t="s">
        <v>34</v>
      </c>
      <c r="T15" s="308"/>
      <c r="U15" s="336" t="n">
        <v>11</v>
      </c>
      <c r="V15" s="337" t="s">
        <v>238</v>
      </c>
      <c r="W15" s="338" t="s">
        <v>239</v>
      </c>
      <c r="X15" s="308" t="s">
        <v>231</v>
      </c>
      <c r="Y15" s="339" t="s">
        <v>240</v>
      </c>
      <c r="AA15" s="336" t="n">
        <v>11</v>
      </c>
      <c r="AB15" s="340" t="s">
        <v>241</v>
      </c>
      <c r="AC15" s="308" t="s">
        <v>242</v>
      </c>
      <c r="AD15" s="308" t="s">
        <v>31</v>
      </c>
      <c r="AE15" s="339" t="s">
        <v>27</v>
      </c>
      <c r="AF15" s="336" t="n">
        <v>11</v>
      </c>
      <c r="AG15" s="340" t="s">
        <v>243</v>
      </c>
      <c r="AH15" s="308" t="s">
        <v>244</v>
      </c>
      <c r="AI15" s="308" t="s">
        <v>31</v>
      </c>
      <c r="AJ15" s="339" t="s">
        <v>27</v>
      </c>
      <c r="AL15" s="336" t="n">
        <v>11</v>
      </c>
      <c r="AM15" s="337" t="s">
        <v>238</v>
      </c>
      <c r="AN15" s="338" t="s">
        <v>239</v>
      </c>
      <c r="AO15" s="334" t="s">
        <v>231</v>
      </c>
      <c r="AP15" s="339" t="s">
        <v>240</v>
      </c>
      <c r="AQ15" s="312"/>
      <c r="AR15" s="313"/>
      <c r="BA15" s="341"/>
      <c r="BB15" s="286"/>
      <c r="BC15" s="363"/>
    </row>
    <row r="16" customFormat="false" ht="23" hidden="false" customHeight="false" outlineLevel="0" collapsed="false">
      <c r="A16" s="365" t="s">
        <v>245</v>
      </c>
      <c r="B16" s="326" t="n">
        <v>14</v>
      </c>
      <c r="C16" s="366" t="e">
        <f aca="false">#REF!</f>
        <v>#REF!</v>
      </c>
      <c r="D16" s="328"/>
      <c r="E16" s="367"/>
      <c r="F16" s="368"/>
      <c r="H16" s="305" t="n">
        <v>14</v>
      </c>
      <c r="I16" s="305" t="s">
        <v>35</v>
      </c>
      <c r="J16" s="296" t="str">
        <f aca="false">+[3]JEUNES!P15</f>
        <v>EQ  CADETS</v>
      </c>
      <c r="K16" s="296" t="str">
        <f aca="false">+AH18</f>
        <v>Eq</v>
      </c>
      <c r="L16" s="296" t="str">
        <f aca="false">+AI18</f>
        <v>C</v>
      </c>
      <c r="M16" s="296" t="str">
        <f aca="false">+AJ18</f>
        <v>G</v>
      </c>
      <c r="N16" s="297"/>
      <c r="O16" s="331" t="n">
        <v>12</v>
      </c>
      <c r="P16" s="332" t="s">
        <v>246</v>
      </c>
      <c r="Q16" s="333" t="s">
        <v>31</v>
      </c>
      <c r="R16" s="334" t="s">
        <v>27</v>
      </c>
      <c r="S16" s="369"/>
      <c r="T16" s="308"/>
      <c r="U16" s="336" t="n">
        <v>12</v>
      </c>
      <c r="V16" s="337" t="s">
        <v>247</v>
      </c>
      <c r="W16" s="338" t="s">
        <v>239</v>
      </c>
      <c r="X16" s="308" t="s">
        <v>228</v>
      </c>
      <c r="Y16" s="339" t="s">
        <v>240</v>
      </c>
      <c r="AA16" s="336" t="n">
        <v>12</v>
      </c>
      <c r="AB16" s="340" t="s">
        <v>248</v>
      </c>
      <c r="AC16" s="308" t="s">
        <v>242</v>
      </c>
      <c r="AD16" s="308" t="s">
        <v>31</v>
      </c>
      <c r="AE16" s="339" t="s">
        <v>28</v>
      </c>
      <c r="AF16" s="336" t="n">
        <v>12</v>
      </c>
      <c r="AG16" s="340" t="s">
        <v>249</v>
      </c>
      <c r="AH16" s="308" t="s">
        <v>244</v>
      </c>
      <c r="AI16" s="308" t="s">
        <v>31</v>
      </c>
      <c r="AJ16" s="339" t="s">
        <v>28</v>
      </c>
      <c r="AL16" s="336" t="n">
        <v>12</v>
      </c>
      <c r="AM16" s="337" t="s">
        <v>247</v>
      </c>
      <c r="AN16" s="338" t="s">
        <v>239</v>
      </c>
      <c r="AO16" s="334" t="s">
        <v>228</v>
      </c>
      <c r="AP16" s="339" t="s">
        <v>240</v>
      </c>
      <c r="AQ16" s="312"/>
      <c r="AR16" s="313"/>
      <c r="BA16" s="341"/>
      <c r="BB16" s="286"/>
      <c r="BC16" s="363"/>
    </row>
    <row r="17" customFormat="false" ht="23" hidden="false" customHeight="false" outlineLevel="0" collapsed="false">
      <c r="A17" s="365" t="s">
        <v>139</v>
      </c>
      <c r="B17" s="326" t="n">
        <v>15</v>
      </c>
      <c r="C17" s="370" t="e">
        <f aca="false">#REF!</f>
        <v>#REF!</v>
      </c>
      <c r="D17" s="291"/>
      <c r="E17" s="347"/>
      <c r="F17" s="348"/>
      <c r="H17" s="305" t="n">
        <v>15</v>
      </c>
      <c r="I17" s="305" t="s">
        <v>36</v>
      </c>
      <c r="J17" s="296" t="str">
        <f aca="false">+[3]JEUNES!P16</f>
        <v>EQ  MINIMES FILLES</v>
      </c>
      <c r="K17" s="296" t="str">
        <f aca="false">+AH19</f>
        <v>Eq</v>
      </c>
      <c r="L17" s="296" t="str">
        <f aca="false">+AI19</f>
        <v>M</v>
      </c>
      <c r="M17" s="296" t="str">
        <f aca="false">+AJ19</f>
        <v>F</v>
      </c>
      <c r="N17" s="297"/>
      <c r="O17" s="331" t="n">
        <v>13</v>
      </c>
      <c r="P17" s="332" t="s">
        <v>250</v>
      </c>
      <c r="Q17" s="333" t="s">
        <v>31</v>
      </c>
      <c r="R17" s="334" t="s">
        <v>28</v>
      </c>
      <c r="S17" s="335"/>
      <c r="T17" s="308"/>
      <c r="U17" s="336" t="n">
        <v>13</v>
      </c>
      <c r="V17" s="371" t="s">
        <v>251</v>
      </c>
      <c r="W17" s="338" t="s">
        <v>252</v>
      </c>
      <c r="X17" s="308" t="s">
        <v>35</v>
      </c>
      <c r="Y17" s="339" t="s">
        <v>24</v>
      </c>
      <c r="AA17" s="336" t="n">
        <v>13</v>
      </c>
      <c r="AB17" s="340" t="s">
        <v>253</v>
      </c>
      <c r="AC17" s="308" t="s">
        <v>242</v>
      </c>
      <c r="AD17" s="308" t="s">
        <v>24</v>
      </c>
      <c r="AE17" s="339" t="s">
        <v>27</v>
      </c>
      <c r="AF17" s="336" t="n">
        <v>13</v>
      </c>
      <c r="AG17" s="340" t="s">
        <v>254</v>
      </c>
      <c r="AH17" s="308" t="s">
        <v>244</v>
      </c>
      <c r="AI17" s="308" t="s">
        <v>24</v>
      </c>
      <c r="AJ17" s="339" t="s">
        <v>27</v>
      </c>
      <c r="AL17" s="336" t="n">
        <v>13</v>
      </c>
      <c r="AM17" s="337" t="s">
        <v>255</v>
      </c>
      <c r="AN17" s="338" t="s">
        <v>239</v>
      </c>
      <c r="AO17" s="334" t="s">
        <v>231</v>
      </c>
      <c r="AP17" s="339" t="s">
        <v>256</v>
      </c>
      <c r="AQ17" s="312"/>
      <c r="AR17" s="313"/>
      <c r="BA17" s="341"/>
      <c r="BB17" s="286"/>
      <c r="BC17" s="363"/>
    </row>
    <row r="18" customFormat="false" ht="18.75" hidden="false" customHeight="true" outlineLevel="0" collapsed="false">
      <c r="A18" s="372" t="s">
        <v>257</v>
      </c>
      <c r="B18" s="373" t="n">
        <v>16</v>
      </c>
      <c r="C18" s="370" t="e">
        <f aca="false">#REF!</f>
        <v>#REF!</v>
      </c>
      <c r="D18" s="291"/>
      <c r="E18" s="347"/>
      <c r="F18" s="348"/>
      <c r="H18" s="305" t="n">
        <v>16</v>
      </c>
      <c r="I18" s="305" t="s">
        <v>37</v>
      </c>
      <c r="J18" s="296" t="str">
        <f aca="false">+[3]JEUNES!P17</f>
        <v>EQ  MINIMES GARCONS</v>
      </c>
      <c r="K18" s="296" t="str">
        <f aca="false">+AH20</f>
        <v>Eq</v>
      </c>
      <c r="L18" s="296" t="str">
        <f aca="false">+AI20</f>
        <v>M</v>
      </c>
      <c r="M18" s="296" t="str">
        <f aca="false">+AJ20</f>
        <v>G</v>
      </c>
      <c r="N18" s="297"/>
      <c r="O18" s="331" t="n">
        <v>14</v>
      </c>
      <c r="P18" s="332" t="s">
        <v>258</v>
      </c>
      <c r="Q18" s="333" t="s">
        <v>34</v>
      </c>
      <c r="R18" s="334" t="s">
        <v>27</v>
      </c>
      <c r="S18" s="335"/>
      <c r="T18" s="308"/>
      <c r="U18" s="336" t="n">
        <v>14</v>
      </c>
      <c r="V18" s="337" t="s">
        <v>255</v>
      </c>
      <c r="W18" s="338" t="s">
        <v>239</v>
      </c>
      <c r="X18" s="308" t="s">
        <v>231</v>
      </c>
      <c r="Y18" s="339" t="s">
        <v>256</v>
      </c>
      <c r="AA18" s="336" t="n">
        <v>14</v>
      </c>
      <c r="AB18" s="340" t="s">
        <v>259</v>
      </c>
      <c r="AC18" s="308" t="s">
        <v>242</v>
      </c>
      <c r="AD18" s="308" t="s">
        <v>24</v>
      </c>
      <c r="AE18" s="339" t="s">
        <v>28</v>
      </c>
      <c r="AF18" s="336" t="n">
        <v>14</v>
      </c>
      <c r="AG18" s="340" t="s">
        <v>260</v>
      </c>
      <c r="AH18" s="308" t="s">
        <v>244</v>
      </c>
      <c r="AI18" s="308" t="s">
        <v>24</v>
      </c>
      <c r="AJ18" s="339" t="s">
        <v>28</v>
      </c>
      <c r="AL18" s="336" t="n">
        <v>14</v>
      </c>
      <c r="AM18" s="337" t="s">
        <v>261</v>
      </c>
      <c r="AN18" s="338" t="s">
        <v>239</v>
      </c>
      <c r="AO18" s="334" t="s">
        <v>228</v>
      </c>
      <c r="AP18" s="339" t="s">
        <v>256</v>
      </c>
      <c r="AQ18" s="312"/>
      <c r="AR18" s="313"/>
      <c r="BA18" s="341"/>
      <c r="BB18" s="341"/>
      <c r="BC18" s="363"/>
    </row>
    <row r="19" customFormat="false" ht="23" hidden="false" customHeight="false" outlineLevel="0" collapsed="false">
      <c r="A19" s="298" t="s">
        <v>262</v>
      </c>
      <c r="B19" s="373" t="n">
        <v>17</v>
      </c>
      <c r="C19" s="370" t="e">
        <f aca="false">#REF!</f>
        <v>#REF!</v>
      </c>
      <c r="D19" s="301"/>
      <c r="E19" s="302"/>
      <c r="F19" s="303"/>
      <c r="H19" s="305" t="n">
        <v>17</v>
      </c>
      <c r="I19" s="305" t="s">
        <v>78</v>
      </c>
      <c r="J19" s="296" t="str">
        <f aca="false">+[3]JEUNES!P18</f>
        <v>EQ  BENJAMINES</v>
      </c>
      <c r="K19" s="296" t="str">
        <f aca="false">+AH21</f>
        <v>Eq</v>
      </c>
      <c r="L19" s="296" t="str">
        <f aca="false">+AI21</f>
        <v>B</v>
      </c>
      <c r="M19" s="296" t="str">
        <f aca="false">+AJ21</f>
        <v>F</v>
      </c>
      <c r="N19" s="297"/>
      <c r="O19" s="331" t="n">
        <v>15</v>
      </c>
      <c r="P19" s="332" t="s">
        <v>263</v>
      </c>
      <c r="Q19" s="333" t="s">
        <v>34</v>
      </c>
      <c r="R19" s="334" t="s">
        <v>28</v>
      </c>
      <c r="S19" s="335"/>
      <c r="T19" s="308"/>
      <c r="U19" s="336" t="n">
        <v>15</v>
      </c>
      <c r="V19" s="337" t="s">
        <v>261</v>
      </c>
      <c r="W19" s="338" t="s">
        <v>239</v>
      </c>
      <c r="X19" s="308" t="s">
        <v>228</v>
      </c>
      <c r="Y19" s="339" t="s">
        <v>256</v>
      </c>
      <c r="AA19" s="336" t="n">
        <v>15</v>
      </c>
      <c r="AB19" s="340" t="s">
        <v>264</v>
      </c>
      <c r="AC19" s="308" t="s">
        <v>242</v>
      </c>
      <c r="AD19" s="308" t="s">
        <v>34</v>
      </c>
      <c r="AE19" s="339" t="s">
        <v>27</v>
      </c>
      <c r="AF19" s="336" t="n">
        <v>15</v>
      </c>
      <c r="AG19" s="340" t="s">
        <v>265</v>
      </c>
      <c r="AH19" s="308" t="s">
        <v>244</v>
      </c>
      <c r="AI19" s="308" t="s">
        <v>34</v>
      </c>
      <c r="AJ19" s="339" t="s">
        <v>27</v>
      </c>
      <c r="AL19" s="336" t="n">
        <v>15</v>
      </c>
      <c r="AM19" s="337" t="s">
        <v>266</v>
      </c>
      <c r="AN19" s="338" t="s">
        <v>239</v>
      </c>
      <c r="AO19" s="334" t="s">
        <v>231</v>
      </c>
      <c r="AP19" s="339" t="s">
        <v>267</v>
      </c>
      <c r="AQ19" s="312"/>
      <c r="AR19" s="313"/>
      <c r="BA19" s="341"/>
      <c r="BB19" s="286"/>
      <c r="BC19" s="363"/>
    </row>
    <row r="20" customFormat="false" ht="23" hidden="false" customHeight="false" outlineLevel="0" collapsed="false">
      <c r="A20" s="374" t="s">
        <v>268</v>
      </c>
      <c r="B20" s="373" t="n">
        <v>18</v>
      </c>
      <c r="C20" s="370" t="e">
        <f aca="false">#REF!</f>
        <v>#REF!</v>
      </c>
      <c r="D20" s="375"/>
      <c r="E20" s="361"/>
      <c r="F20" s="362"/>
      <c r="H20" s="305" t="n">
        <v>18</v>
      </c>
      <c r="I20" s="305" t="s">
        <v>38</v>
      </c>
      <c r="J20" s="296" t="str">
        <f aca="false">+[3]JEUNES!P19</f>
        <v>EQ  BENJAMINS</v>
      </c>
      <c r="K20" s="296" t="str">
        <f aca="false">+AH22</f>
        <v>Eq</v>
      </c>
      <c r="L20" s="296" t="str">
        <f aca="false">+AI22</f>
        <v>B</v>
      </c>
      <c r="M20" s="296" t="str">
        <f aca="false">+AJ22</f>
        <v>G</v>
      </c>
      <c r="N20" s="297"/>
      <c r="O20" s="331" t="n">
        <v>16</v>
      </c>
      <c r="P20" s="332" t="s">
        <v>269</v>
      </c>
      <c r="Q20" s="333" t="s">
        <v>25</v>
      </c>
      <c r="R20" s="334" t="s">
        <v>25</v>
      </c>
      <c r="S20" s="335"/>
      <c r="T20" s="308"/>
      <c r="U20" s="336" t="n">
        <v>16</v>
      </c>
      <c r="V20" s="371" t="s">
        <v>270</v>
      </c>
      <c r="W20" s="338" t="s">
        <v>252</v>
      </c>
      <c r="X20" s="308" t="n">
        <v>5</v>
      </c>
      <c r="Y20" s="339" t="s">
        <v>39</v>
      </c>
      <c r="AA20" s="336" t="n">
        <v>16</v>
      </c>
      <c r="AB20" s="340" t="s">
        <v>271</v>
      </c>
      <c r="AC20" s="308" t="s">
        <v>242</v>
      </c>
      <c r="AD20" s="308" t="s">
        <v>34</v>
      </c>
      <c r="AE20" s="339" t="s">
        <v>28</v>
      </c>
      <c r="AF20" s="336" t="n">
        <v>16</v>
      </c>
      <c r="AG20" s="340" t="s">
        <v>272</v>
      </c>
      <c r="AH20" s="308" t="s">
        <v>244</v>
      </c>
      <c r="AI20" s="308" t="s">
        <v>34</v>
      </c>
      <c r="AJ20" s="339" t="s">
        <v>28</v>
      </c>
      <c r="AL20" s="336" t="n">
        <v>16</v>
      </c>
      <c r="AM20" s="337" t="s">
        <v>273</v>
      </c>
      <c r="AN20" s="338" t="s">
        <v>239</v>
      </c>
      <c r="AO20" s="334" t="s">
        <v>228</v>
      </c>
      <c r="AP20" s="339" t="s">
        <v>267</v>
      </c>
      <c r="AQ20" s="312"/>
      <c r="AR20" s="313"/>
      <c r="BA20" s="341"/>
      <c r="BB20" s="341"/>
      <c r="BC20" s="363"/>
    </row>
    <row r="21" customFormat="false" ht="23" hidden="false" customHeight="false" outlineLevel="0" collapsed="false">
      <c r="A21" s="365" t="s">
        <v>274</v>
      </c>
      <c r="B21" s="376"/>
      <c r="C21" s="357"/>
      <c r="D21" s="301"/>
      <c r="E21" s="302"/>
      <c r="F21" s="303"/>
      <c r="H21" s="305" t="n">
        <v>19</v>
      </c>
      <c r="I21" s="305" t="s">
        <v>39</v>
      </c>
      <c r="J21" s="296" t="str">
        <f aca="false">+[3]JEUNES!P20</f>
        <v>EQ  POUSSINES</v>
      </c>
      <c r="K21" s="296" t="str">
        <f aca="false">+AH23</f>
        <v>Eq</v>
      </c>
      <c r="L21" s="296" t="str">
        <f aca="false">+AI23</f>
        <v>P</v>
      </c>
      <c r="M21" s="296" t="str">
        <f aca="false">+AJ23</f>
        <v>F</v>
      </c>
      <c r="N21" s="297"/>
      <c r="O21" s="331" t="n">
        <v>17</v>
      </c>
      <c r="P21" s="332" t="s">
        <v>275</v>
      </c>
      <c r="Q21" s="333" t="s">
        <v>25</v>
      </c>
      <c r="R21" s="334" t="s">
        <v>34</v>
      </c>
      <c r="S21" s="335"/>
      <c r="T21" s="308"/>
      <c r="U21" s="336" t="n">
        <v>17</v>
      </c>
      <c r="V21" s="337" t="s">
        <v>266</v>
      </c>
      <c r="W21" s="338" t="s">
        <v>239</v>
      </c>
      <c r="X21" s="308" t="s">
        <v>231</v>
      </c>
      <c r="Y21" s="339" t="s">
        <v>267</v>
      </c>
      <c r="AA21" s="336" t="n">
        <v>17</v>
      </c>
      <c r="AB21" s="340" t="s">
        <v>276</v>
      </c>
      <c r="AC21" s="308" t="s">
        <v>242</v>
      </c>
      <c r="AD21" s="308" t="s">
        <v>23</v>
      </c>
      <c r="AE21" s="339" t="s">
        <v>27</v>
      </c>
      <c r="AF21" s="336" t="n">
        <v>17</v>
      </c>
      <c r="AG21" s="340" t="s">
        <v>277</v>
      </c>
      <c r="AH21" s="308" t="s">
        <v>244</v>
      </c>
      <c r="AI21" s="308" t="s">
        <v>23</v>
      </c>
      <c r="AJ21" s="339" t="s">
        <v>27</v>
      </c>
      <c r="AL21" s="336" t="n">
        <v>17</v>
      </c>
      <c r="AM21" s="337" t="s">
        <v>278</v>
      </c>
      <c r="AN21" s="338" t="s">
        <v>239</v>
      </c>
      <c r="AO21" s="334" t="s">
        <v>231</v>
      </c>
      <c r="AP21" s="339" t="s">
        <v>279</v>
      </c>
      <c r="AQ21" s="312"/>
      <c r="AR21" s="313"/>
      <c r="BA21" s="341"/>
      <c r="BB21" s="341"/>
      <c r="BC21" s="363"/>
    </row>
    <row r="22" customFormat="false" ht="23" hidden="false" customHeight="false" outlineLevel="0" collapsed="false">
      <c r="A22" s="298" t="s">
        <v>280</v>
      </c>
      <c r="B22" s="299" t="n">
        <v>19</v>
      </c>
      <c r="C22" s="377" t="e">
        <f aca="false">+#REF!</f>
        <v>#REF!</v>
      </c>
      <c r="D22" s="378"/>
      <c r="E22" s="379"/>
      <c r="F22" s="380"/>
      <c r="H22" s="305" t="n">
        <v>20</v>
      </c>
      <c r="I22" s="305" t="s">
        <v>40</v>
      </c>
      <c r="J22" s="296" t="str">
        <f aca="false">+[3]JEUNES!P21</f>
        <v>EQ  POUSSINS</v>
      </c>
      <c r="K22" s="296" t="str">
        <f aca="false">+AH24</f>
        <v>Eq</v>
      </c>
      <c r="L22" s="296" t="str">
        <f aca="false">+AI24</f>
        <v>P</v>
      </c>
      <c r="M22" s="296" t="str">
        <f aca="false">+AJ24</f>
        <v>G</v>
      </c>
      <c r="N22" s="297"/>
      <c r="O22" s="381" t="n">
        <v>18</v>
      </c>
      <c r="P22" s="382" t="s">
        <v>281</v>
      </c>
      <c r="Q22" s="383" t="s">
        <v>25</v>
      </c>
      <c r="R22" s="384" t="s">
        <v>31</v>
      </c>
      <c r="S22" s="385"/>
      <c r="T22" s="308"/>
      <c r="U22" s="336" t="n">
        <v>18</v>
      </c>
      <c r="V22" s="337" t="s">
        <v>273</v>
      </c>
      <c r="W22" s="338" t="s">
        <v>239</v>
      </c>
      <c r="X22" s="308" t="s">
        <v>228</v>
      </c>
      <c r="Y22" s="339" t="s">
        <v>267</v>
      </c>
      <c r="AA22" s="336" t="n">
        <v>18</v>
      </c>
      <c r="AB22" s="340" t="s">
        <v>282</v>
      </c>
      <c r="AC22" s="308" t="s">
        <v>242</v>
      </c>
      <c r="AD22" s="308" t="s">
        <v>23</v>
      </c>
      <c r="AE22" s="339" t="s">
        <v>28</v>
      </c>
      <c r="AF22" s="336" t="n">
        <v>18</v>
      </c>
      <c r="AG22" s="340" t="s">
        <v>283</v>
      </c>
      <c r="AH22" s="308" t="s">
        <v>244</v>
      </c>
      <c r="AI22" s="308" t="s">
        <v>23</v>
      </c>
      <c r="AJ22" s="339" t="s">
        <v>28</v>
      </c>
      <c r="AL22" s="336" t="n">
        <v>18</v>
      </c>
      <c r="AM22" s="337" t="s">
        <v>284</v>
      </c>
      <c r="AN22" s="338" t="s">
        <v>239</v>
      </c>
      <c r="AO22" s="334" t="s">
        <v>228</v>
      </c>
      <c r="AP22" s="339" t="s">
        <v>279</v>
      </c>
      <c r="AQ22" s="312"/>
      <c r="AR22" s="313"/>
      <c r="BA22" s="386"/>
      <c r="BB22" s="386"/>
      <c r="BC22" s="387"/>
    </row>
    <row r="23" customFormat="false" ht="23" hidden="false" customHeight="false" outlineLevel="0" collapsed="false">
      <c r="A23" s="298" t="s">
        <v>285</v>
      </c>
      <c r="B23" s="299" t="n">
        <v>20</v>
      </c>
      <c r="C23" s="388" t="e">
        <f aca="false">+#REF!</f>
        <v>#REF!</v>
      </c>
      <c r="D23" s="389"/>
      <c r="E23" s="390"/>
      <c r="F23" s="391"/>
      <c r="H23" s="305" t="n">
        <v>21</v>
      </c>
      <c r="I23" s="305" t="s">
        <v>79</v>
      </c>
      <c r="J23" s="296" t="str">
        <f aca="false">+[3]JEUNES!P22</f>
        <v>DX   JUNIORS </v>
      </c>
      <c r="K23" s="296" t="str">
        <f aca="false">+AH25</f>
        <v>DX</v>
      </c>
      <c r="L23" s="296" t="str">
        <f aca="false">+AI25</f>
        <v>J</v>
      </c>
      <c r="M23" s="296"/>
      <c r="N23" s="297"/>
      <c r="O23" s="285"/>
      <c r="S23" s="176"/>
      <c r="T23" s="308"/>
      <c r="U23" s="336" t="n">
        <v>19</v>
      </c>
      <c r="V23" s="371" t="s">
        <v>286</v>
      </c>
      <c r="W23" s="338" t="s">
        <v>252</v>
      </c>
      <c r="X23" s="308" t="n">
        <v>4</v>
      </c>
      <c r="Y23" s="339" t="s">
        <v>167</v>
      </c>
      <c r="AA23" s="336" t="n">
        <v>19</v>
      </c>
      <c r="AB23" s="340" t="s">
        <v>287</v>
      </c>
      <c r="AC23" s="308" t="s">
        <v>242</v>
      </c>
      <c r="AD23" s="308" t="s">
        <v>37</v>
      </c>
      <c r="AE23" s="339" t="s">
        <v>27</v>
      </c>
      <c r="AF23" s="336" t="n">
        <v>19</v>
      </c>
      <c r="AG23" s="340" t="s">
        <v>288</v>
      </c>
      <c r="AH23" s="308" t="s">
        <v>244</v>
      </c>
      <c r="AI23" s="308" t="s">
        <v>37</v>
      </c>
      <c r="AJ23" s="339" t="s">
        <v>27</v>
      </c>
      <c r="AL23" s="336" t="n">
        <v>19</v>
      </c>
      <c r="AM23" s="371" t="s">
        <v>251</v>
      </c>
      <c r="AN23" s="338" t="s">
        <v>252</v>
      </c>
      <c r="AO23" s="334" t="s">
        <v>35</v>
      </c>
      <c r="AP23" s="339" t="s">
        <v>24</v>
      </c>
      <c r="AQ23" s="312"/>
      <c r="AR23" s="313"/>
    </row>
    <row r="24" customFormat="false" ht="23" hidden="false" customHeight="false" outlineLevel="0" collapsed="false">
      <c r="A24" s="298" t="s">
        <v>262</v>
      </c>
      <c r="B24" s="299" t="n">
        <v>21</v>
      </c>
      <c r="C24" s="392" t="e">
        <f aca="false">+#REF!</f>
        <v>#REF!</v>
      </c>
      <c r="D24" s="389"/>
      <c r="E24" s="390"/>
      <c r="F24" s="391"/>
      <c r="H24" s="305" t="n">
        <v>22</v>
      </c>
      <c r="I24" s="305" t="s">
        <v>80</v>
      </c>
      <c r="J24" s="296" t="str">
        <f aca="false">+[3]JEUNES!P23</f>
        <v>DX   CADETS</v>
      </c>
      <c r="K24" s="296" t="str">
        <f aca="false">+AH26</f>
        <v>DX</v>
      </c>
      <c r="L24" s="296" t="str">
        <f aca="false">+AI26</f>
        <v>C</v>
      </c>
      <c r="M24" s="296"/>
      <c r="N24" s="297"/>
      <c r="O24" s="285"/>
      <c r="S24" s="176"/>
      <c r="T24" s="308"/>
      <c r="U24" s="336" t="n">
        <v>20</v>
      </c>
      <c r="V24" s="337" t="s">
        <v>278</v>
      </c>
      <c r="W24" s="338" t="s">
        <v>239</v>
      </c>
      <c r="X24" s="308" t="s">
        <v>231</v>
      </c>
      <c r="Y24" s="339" t="s">
        <v>279</v>
      </c>
      <c r="AA24" s="336" t="n">
        <v>20</v>
      </c>
      <c r="AB24" s="340" t="s">
        <v>289</v>
      </c>
      <c r="AC24" s="308" t="s">
        <v>242</v>
      </c>
      <c r="AD24" s="308" t="s">
        <v>37</v>
      </c>
      <c r="AE24" s="339" t="s">
        <v>28</v>
      </c>
      <c r="AF24" s="336" t="n">
        <v>20</v>
      </c>
      <c r="AG24" s="340" t="s">
        <v>290</v>
      </c>
      <c r="AH24" s="308" t="s">
        <v>244</v>
      </c>
      <c r="AI24" s="308" t="s">
        <v>37</v>
      </c>
      <c r="AJ24" s="339" t="s">
        <v>28</v>
      </c>
      <c r="AL24" s="336" t="n">
        <v>20</v>
      </c>
      <c r="AM24" s="371" t="s">
        <v>270</v>
      </c>
      <c r="AN24" s="338" t="s">
        <v>252</v>
      </c>
      <c r="AO24" s="334" t="n">
        <v>5</v>
      </c>
      <c r="AP24" s="339" t="s">
        <v>39</v>
      </c>
      <c r="AQ24" s="312"/>
      <c r="AR24" s="313"/>
    </row>
    <row r="25" customFormat="false" ht="23" hidden="false" customHeight="false" outlineLevel="0" collapsed="false">
      <c r="A25" s="298" t="s">
        <v>291</v>
      </c>
      <c r="B25" s="299" t="n">
        <v>22</v>
      </c>
      <c r="C25" s="393" t="e">
        <f aca="false">+#REF!</f>
        <v>#REF!</v>
      </c>
      <c r="D25" s="393" t="e">
        <f aca="false">+#REF!</f>
        <v>#REF!</v>
      </c>
      <c r="E25" s="393" t="e">
        <f aca="false">+#REF!</f>
        <v>#REF!</v>
      </c>
      <c r="F25" s="394" t="e">
        <f aca="false">+#REF!</f>
        <v>#REF!</v>
      </c>
      <c r="H25" s="305" t="n">
        <v>23</v>
      </c>
      <c r="I25" s="305" t="s">
        <v>81</v>
      </c>
      <c r="J25" s="296" t="str">
        <f aca="false">+[3]JEUNES!P24</f>
        <v>DX   MINIMES</v>
      </c>
      <c r="K25" s="296" t="str">
        <f aca="false">+AH27</f>
        <v>DX</v>
      </c>
      <c r="L25" s="296" t="str">
        <f aca="false">+AI27</f>
        <v>M</v>
      </c>
      <c r="M25" s="296"/>
      <c r="N25" s="297"/>
      <c r="O25" s="285"/>
      <c r="S25" s="176"/>
      <c r="T25" s="308"/>
      <c r="U25" s="336" t="n">
        <v>21</v>
      </c>
      <c r="V25" s="337" t="s">
        <v>292</v>
      </c>
      <c r="W25" s="338" t="s">
        <v>239</v>
      </c>
      <c r="X25" s="308" t="s">
        <v>228</v>
      </c>
      <c r="Y25" s="349" t="s">
        <v>279</v>
      </c>
      <c r="AA25" s="336" t="n">
        <v>21</v>
      </c>
      <c r="AB25" s="395"/>
      <c r="AC25" s="396"/>
      <c r="AD25" s="308"/>
      <c r="AE25" s="349"/>
      <c r="AF25" s="336" t="n">
        <v>21</v>
      </c>
      <c r="AG25" s="395" t="s">
        <v>293</v>
      </c>
      <c r="AH25" s="397" t="s">
        <v>252</v>
      </c>
      <c r="AI25" s="308" t="s">
        <v>31</v>
      </c>
      <c r="AJ25" s="349"/>
      <c r="AL25" s="336" t="n">
        <v>21</v>
      </c>
      <c r="AM25" s="371" t="s">
        <v>286</v>
      </c>
      <c r="AN25" s="338" t="s">
        <v>252</v>
      </c>
      <c r="AO25" s="334" t="n">
        <v>4</v>
      </c>
      <c r="AP25" s="339" t="s">
        <v>167</v>
      </c>
      <c r="AQ25" s="312"/>
      <c r="AR25" s="313"/>
    </row>
    <row r="26" customFormat="false" ht="23" hidden="false" customHeight="false" outlineLevel="0" collapsed="false">
      <c r="A26" s="398" t="s">
        <v>294</v>
      </c>
      <c r="B26" s="399"/>
      <c r="C26" s="350"/>
      <c r="D26" s="351"/>
      <c r="E26" s="351"/>
      <c r="F26" s="352"/>
      <c r="H26" s="305" t="n">
        <v>24</v>
      </c>
      <c r="I26" s="305" t="s">
        <v>82</v>
      </c>
      <c r="J26" s="296" t="str">
        <f aca="false">+[3]JEUNES!P25</f>
        <v>DX   BENJAMINS</v>
      </c>
      <c r="K26" s="296" t="str">
        <f aca="false">+AH28</f>
        <v>DX</v>
      </c>
      <c r="L26" s="296" t="str">
        <f aca="false">+AI28</f>
        <v>B</v>
      </c>
      <c r="M26" s="296"/>
      <c r="N26" s="297"/>
      <c r="O26" s="285"/>
      <c r="P26" s="400"/>
      <c r="Q26" s="401"/>
      <c r="R26" s="402"/>
      <c r="S26" s="176"/>
      <c r="T26" s="396"/>
      <c r="U26" s="336" t="n">
        <v>22</v>
      </c>
      <c r="V26" s="337" t="s">
        <v>295</v>
      </c>
      <c r="W26" s="338" t="s">
        <v>252</v>
      </c>
      <c r="X26" s="308" t="n">
        <v>3</v>
      </c>
      <c r="Y26" s="349" t="s">
        <v>296</v>
      </c>
      <c r="AA26" s="336" t="n">
        <v>22</v>
      </c>
      <c r="AB26" s="395"/>
      <c r="AC26" s="396"/>
      <c r="AD26" s="308"/>
      <c r="AE26" s="349"/>
      <c r="AF26" s="336" t="n">
        <v>22</v>
      </c>
      <c r="AG26" s="395" t="s">
        <v>297</v>
      </c>
      <c r="AH26" s="397" t="s">
        <v>252</v>
      </c>
      <c r="AI26" s="308" t="s">
        <v>24</v>
      </c>
      <c r="AJ26" s="349"/>
      <c r="AL26" s="336" t="n">
        <v>22</v>
      </c>
      <c r="AM26" s="337" t="s">
        <v>298</v>
      </c>
      <c r="AN26" s="338" t="s">
        <v>252</v>
      </c>
      <c r="AO26" s="334" t="n">
        <v>3</v>
      </c>
      <c r="AP26" s="349" t="s">
        <v>296</v>
      </c>
      <c r="AQ26" s="312"/>
      <c r="AR26" s="313"/>
    </row>
    <row r="27" customFormat="false" ht="23" hidden="false" customHeight="false" outlineLevel="0" collapsed="false">
      <c r="A27" s="298" t="s">
        <v>280</v>
      </c>
      <c r="B27" s="299" t="n">
        <v>23</v>
      </c>
      <c r="C27" s="342" t="e">
        <f aca="false">#REF!</f>
        <v>#REF!</v>
      </c>
      <c r="D27" s="403"/>
      <c r="E27" s="403"/>
      <c r="F27" s="404"/>
      <c r="H27" s="305" t="n">
        <v>25</v>
      </c>
      <c r="I27" s="305" t="s">
        <v>83</v>
      </c>
      <c r="J27" s="296" t="str">
        <f aca="false">+[3]JEUNES!P26</f>
        <v>DX   POUSSINS</v>
      </c>
      <c r="K27" s="296" t="str">
        <f aca="false">+AH29</f>
        <v>DX</v>
      </c>
      <c r="L27" s="296" t="str">
        <f aca="false">+AI29</f>
        <v>P</v>
      </c>
      <c r="M27" s="296"/>
      <c r="N27" s="297"/>
      <c r="O27" s="285"/>
      <c r="P27" s="400"/>
      <c r="Q27" s="401"/>
      <c r="R27" s="402"/>
      <c r="S27" s="405"/>
      <c r="T27" s="396"/>
      <c r="U27" s="336"/>
      <c r="V27" s="337"/>
      <c r="W27" s="406"/>
      <c r="X27" s="308"/>
      <c r="Y27" s="349"/>
      <c r="AA27" s="336" t="n">
        <v>23</v>
      </c>
      <c r="AB27" s="395"/>
      <c r="AC27" s="396"/>
      <c r="AD27" s="308"/>
      <c r="AE27" s="349"/>
      <c r="AF27" s="336" t="n">
        <v>23</v>
      </c>
      <c r="AG27" s="395" t="s">
        <v>299</v>
      </c>
      <c r="AH27" s="397" t="s">
        <v>252</v>
      </c>
      <c r="AI27" s="308" t="s">
        <v>34</v>
      </c>
      <c r="AJ27" s="349"/>
      <c r="AL27" s="336"/>
      <c r="AM27" s="271"/>
      <c r="AN27" s="271"/>
      <c r="AO27" s="271"/>
      <c r="AP27" s="407"/>
      <c r="AQ27" s="312"/>
      <c r="AR27" s="313"/>
    </row>
    <row r="28" customFormat="false" ht="23" hidden="false" customHeight="false" outlineLevel="0" collapsed="false">
      <c r="A28" s="298" t="s">
        <v>285</v>
      </c>
      <c r="B28" s="299" t="n">
        <v>24</v>
      </c>
      <c r="C28" s="342" t="e">
        <f aca="false">#REF!</f>
        <v>#REF!</v>
      </c>
      <c r="D28" s="351"/>
      <c r="E28" s="351"/>
      <c r="F28" s="352"/>
      <c r="H28" s="305" t="n">
        <v>26</v>
      </c>
      <c r="I28" s="305"/>
      <c r="J28" s="296"/>
      <c r="K28" s="296"/>
      <c r="L28" s="296"/>
      <c r="M28" s="296"/>
      <c r="O28" s="285"/>
      <c r="P28" s="400"/>
      <c r="Q28" s="401"/>
      <c r="R28" s="402"/>
      <c r="S28" s="405"/>
      <c r="T28" s="396"/>
      <c r="U28" s="336"/>
      <c r="V28" s="408"/>
      <c r="W28" s="406"/>
      <c r="X28" s="308"/>
      <c r="Y28" s="349"/>
      <c r="AA28" s="336" t="n">
        <v>24</v>
      </c>
      <c r="AB28" s="395"/>
      <c r="AC28" s="396"/>
      <c r="AD28" s="308"/>
      <c r="AE28" s="349"/>
      <c r="AF28" s="336" t="n">
        <v>24</v>
      </c>
      <c r="AG28" s="395" t="s">
        <v>300</v>
      </c>
      <c r="AH28" s="397" t="s">
        <v>252</v>
      </c>
      <c r="AI28" s="308" t="s">
        <v>23</v>
      </c>
      <c r="AJ28" s="349"/>
      <c r="AL28" s="336"/>
      <c r="AM28" s="271"/>
      <c r="AN28" s="271"/>
      <c r="AO28" s="271"/>
      <c r="AP28" s="407"/>
      <c r="AQ28" s="312"/>
      <c r="AR28" s="313"/>
    </row>
    <row r="29" customFormat="false" ht="23" hidden="false" customHeight="false" outlineLevel="0" collapsed="false">
      <c r="A29" s="298" t="s">
        <v>262</v>
      </c>
      <c r="B29" s="299" t="n">
        <v>25</v>
      </c>
      <c r="C29" s="342" t="e">
        <f aca="false">#REF!</f>
        <v>#REF!</v>
      </c>
      <c r="D29" s="351"/>
      <c r="E29" s="351"/>
      <c r="F29" s="352"/>
      <c r="H29" s="305" t="n">
        <v>27</v>
      </c>
      <c r="I29" s="305"/>
      <c r="J29" s="296"/>
      <c r="K29" s="296"/>
      <c r="L29" s="296"/>
      <c r="M29" s="296"/>
      <c r="P29" s="400"/>
      <c r="Q29" s="401"/>
      <c r="R29" s="402"/>
      <c r="S29" s="409"/>
      <c r="T29" s="410"/>
      <c r="U29" s="411"/>
      <c r="V29" s="412"/>
      <c r="W29" s="413"/>
      <c r="X29" s="414"/>
      <c r="Y29" s="415"/>
      <c r="AA29" s="411" t="n">
        <v>25</v>
      </c>
      <c r="AB29" s="416"/>
      <c r="AC29" s="417"/>
      <c r="AD29" s="414"/>
      <c r="AE29" s="415"/>
      <c r="AF29" s="411" t="n">
        <v>25</v>
      </c>
      <c r="AG29" s="416" t="s">
        <v>301</v>
      </c>
      <c r="AH29" s="418" t="s">
        <v>252</v>
      </c>
      <c r="AI29" s="414" t="s">
        <v>37</v>
      </c>
      <c r="AJ29" s="415"/>
      <c r="AL29" s="411"/>
      <c r="AM29" s="419"/>
      <c r="AN29" s="419"/>
      <c r="AO29" s="419"/>
      <c r="AP29" s="420"/>
      <c r="AQ29" s="312"/>
      <c r="AR29" s="313"/>
    </row>
    <row r="30" customFormat="false" ht="23" hidden="false" customHeight="false" outlineLevel="0" collapsed="false">
      <c r="A30" s="298" t="s">
        <v>291</v>
      </c>
      <c r="B30" s="299" t="n">
        <v>26</v>
      </c>
      <c r="C30" s="421" t="e">
        <f aca="false">#REF!</f>
        <v>#REF!</v>
      </c>
      <c r="D30" s="421" t="e">
        <f aca="false">#REF!</f>
        <v>#REF!</v>
      </c>
      <c r="E30" s="421" t="e">
        <f aca="false">#REF!</f>
        <v>#REF!</v>
      </c>
      <c r="F30" s="422" t="e">
        <f aca="false">#REF!</f>
        <v>#REF!</v>
      </c>
      <c r="H30" s="305" t="n">
        <v>28</v>
      </c>
      <c r="I30" s="305"/>
      <c r="J30" s="296"/>
      <c r="K30" s="296"/>
      <c r="L30" s="296"/>
      <c r="M30" s="296"/>
      <c r="P30" s="400"/>
      <c r="Q30" s="401"/>
      <c r="R30" s="402"/>
      <c r="S30" s="409"/>
      <c r="T30" s="410"/>
      <c r="AG30" s="313"/>
      <c r="AH30" s="423"/>
      <c r="AI30" s="313"/>
      <c r="AJ30" s="313"/>
      <c r="AQ30" s="312"/>
      <c r="AR30" s="313"/>
    </row>
    <row r="31" customFormat="false" ht="22" hidden="false" customHeight="false" outlineLevel="0" collapsed="false">
      <c r="A31" s="365" t="s">
        <v>302</v>
      </c>
      <c r="B31" s="326" t="n">
        <v>27</v>
      </c>
      <c r="C31" s="424"/>
      <c r="D31" s="328"/>
      <c r="E31" s="328"/>
      <c r="F31" s="425"/>
      <c r="H31" s="305" t="n">
        <v>29</v>
      </c>
      <c r="I31" s="305"/>
      <c r="J31" s="296"/>
      <c r="K31" s="296"/>
      <c r="L31" s="296"/>
      <c r="M31" s="296"/>
      <c r="P31" s="400"/>
    </row>
    <row r="32" customFormat="false" ht="22" hidden="false" customHeight="false" outlineLevel="0" collapsed="false">
      <c r="A32" s="365" t="s">
        <v>303</v>
      </c>
      <c r="B32" s="326" t="n">
        <v>28</v>
      </c>
      <c r="C32" s="426" t="e">
        <f aca="false">+#REF!</f>
        <v>#REF!</v>
      </c>
      <c r="D32" s="427"/>
      <c r="E32" s="427"/>
      <c r="F32" s="428"/>
      <c r="H32" s="305" t="n">
        <v>30</v>
      </c>
      <c r="I32" s="305"/>
      <c r="J32" s="429"/>
      <c r="K32" s="430"/>
      <c r="L32" s="431" t="str">
        <f aca="false">CONCATENATE(K32,"   ",J32)</f>
        <v>   </v>
      </c>
      <c r="M32" s="432"/>
      <c r="P32" s="400"/>
    </row>
    <row r="33" customFormat="false" ht="29.25" hidden="false" customHeight="true" outlineLevel="0" collapsed="false">
      <c r="A33" s="433" t="s">
        <v>304</v>
      </c>
      <c r="B33" s="326" t="n">
        <v>29</v>
      </c>
      <c r="C33" s="434" t="n">
        <f aca="false">+'1 INDIVIDUELS'!L68</f>
        <v>0</v>
      </c>
      <c r="D33" s="434"/>
      <c r="E33" s="434"/>
      <c r="F33" s="434"/>
      <c r="H33" s="305"/>
      <c r="I33" s="435"/>
      <c r="J33" s="429"/>
      <c r="K33" s="430"/>
      <c r="L33" s="431"/>
      <c r="M33" s="432"/>
    </row>
    <row r="34" customFormat="false" ht="22" hidden="false" customHeight="false" outlineLevel="0" collapsed="false">
      <c r="A34" s="433" t="s">
        <v>305</v>
      </c>
      <c r="B34" s="299" t="n">
        <v>30</v>
      </c>
      <c r="C34" s="436" t="n">
        <f aca="false">+'1 INDIVIDUELS'!L69</f>
        <v>0</v>
      </c>
      <c r="D34" s="427"/>
      <c r="E34" s="427"/>
      <c r="F34" s="428"/>
      <c r="H34" s="305"/>
      <c r="I34" s="435"/>
      <c r="J34" s="429"/>
      <c r="K34" s="430"/>
      <c r="L34" s="431"/>
      <c r="M34" s="432"/>
    </row>
    <row r="35" customFormat="false" ht="22" hidden="false" customHeight="false" outlineLevel="0" collapsed="false">
      <c r="A35" s="298"/>
      <c r="B35" s="299" t="n">
        <v>31</v>
      </c>
      <c r="C35" s="350"/>
      <c r="D35" s="351"/>
      <c r="E35" s="351"/>
      <c r="F35" s="352"/>
      <c r="H35" s="437"/>
      <c r="I35" s="438"/>
      <c r="J35" s="439"/>
      <c r="K35" s="440"/>
      <c r="L35" s="441"/>
      <c r="M35" s="442"/>
    </row>
    <row r="36" customFormat="false" ht="22" hidden="false" customHeight="false" outlineLevel="0" collapsed="false">
      <c r="A36" s="314"/>
      <c r="B36" s="443" t="n">
        <v>32</v>
      </c>
      <c r="C36" s="444"/>
      <c r="D36" s="364"/>
      <c r="E36" s="364"/>
      <c r="F36" s="445"/>
      <c r="H36" s="446"/>
      <c r="J36" s="447"/>
    </row>
    <row r="37" customFormat="false" ht="16" hidden="false" customHeight="false" outlineLevel="0" collapsed="false">
      <c r="H37" s="446"/>
      <c r="J37" s="272" t="n">
        <v>4</v>
      </c>
      <c r="K37" s="272"/>
      <c r="L37" s="272"/>
    </row>
    <row r="38" customFormat="false" ht="17" hidden="false" customHeight="false" outlineLevel="0" collapsed="false">
      <c r="G38" s="271"/>
      <c r="J38" s="272"/>
      <c r="K38" s="272"/>
      <c r="L38" s="272"/>
    </row>
    <row r="39" customFormat="false" ht="17" hidden="false" customHeight="false" outlineLevel="0" collapsed="false">
      <c r="B39" s="448" t="s">
        <v>306</v>
      </c>
      <c r="C39" s="448"/>
      <c r="D39" s="448"/>
      <c r="E39" s="448"/>
      <c r="F39" s="448"/>
      <c r="G39" s="271"/>
      <c r="J39" s="449" t="s">
        <v>307</v>
      </c>
      <c r="K39" s="449"/>
      <c r="L39" s="449"/>
    </row>
    <row r="40" customFormat="false" ht="19" hidden="false" customHeight="false" outlineLevel="0" collapsed="false">
      <c r="B40" s="450" t="n">
        <v>37682</v>
      </c>
      <c r="C40" s="450" t="n">
        <v>37714</v>
      </c>
      <c r="D40" s="450" t="n">
        <v>37745</v>
      </c>
      <c r="E40" s="450" t="n">
        <v>37777</v>
      </c>
      <c r="F40" s="450" t="n">
        <v>37808</v>
      </c>
      <c r="G40" s="271"/>
      <c r="I40" s="451"/>
      <c r="J40" s="452" t="s">
        <v>308</v>
      </c>
      <c r="K40" s="452"/>
      <c r="L40" s="452"/>
    </row>
    <row r="41" customFormat="false" ht="20.25" hidden="false" customHeight="true" outlineLevel="0" collapsed="false">
      <c r="B41" s="453" t="n">
        <v>15523</v>
      </c>
      <c r="C41" s="453" t="n">
        <v>15888</v>
      </c>
      <c r="D41" s="453" t="n">
        <v>16254</v>
      </c>
      <c r="E41" s="453" t="n">
        <v>16619</v>
      </c>
      <c r="F41" s="453" t="n">
        <v>16984</v>
      </c>
      <c r="G41" s="454"/>
      <c r="I41" s="451" t="s">
        <v>309</v>
      </c>
      <c r="J41" s="455" t="n">
        <f aca="false">+[3]CATEGORIES!A3</f>
        <v>18080</v>
      </c>
      <c r="K41" s="277" t="s">
        <v>11</v>
      </c>
      <c r="L41" s="456" t="n">
        <f aca="false">J41</f>
        <v>18080</v>
      </c>
    </row>
    <row r="42" customFormat="false" ht="20.25" hidden="false" customHeight="true" outlineLevel="0" collapsed="false">
      <c r="B42" s="453" t="n">
        <v>19176</v>
      </c>
      <c r="C42" s="453" t="n">
        <v>19541</v>
      </c>
      <c r="D42" s="453" t="n">
        <v>19906</v>
      </c>
      <c r="E42" s="453" t="n">
        <v>20271</v>
      </c>
      <c r="F42" s="453" t="n">
        <v>20637</v>
      </c>
      <c r="G42" s="454"/>
      <c r="I42" s="451" t="s">
        <v>309</v>
      </c>
      <c r="J42" s="455" t="n">
        <f aca="false">+[3]CATEGORIES!A4</f>
        <v>21732</v>
      </c>
      <c r="K42" s="457" t="s">
        <v>14</v>
      </c>
      <c r="L42" s="458" t="n">
        <f aca="false">J42</f>
        <v>21732</v>
      </c>
    </row>
    <row r="43" customFormat="false" ht="20.25" hidden="false" customHeight="true" outlineLevel="0" collapsed="false">
      <c r="B43" s="453" t="n">
        <v>22828</v>
      </c>
      <c r="C43" s="453" t="n">
        <v>23193</v>
      </c>
      <c r="D43" s="453" t="n">
        <v>23559</v>
      </c>
      <c r="E43" s="453" t="n">
        <v>23924</v>
      </c>
      <c r="F43" s="453" t="n">
        <v>24289</v>
      </c>
      <c r="G43" s="454"/>
      <c r="I43" s="451" t="s">
        <v>309</v>
      </c>
      <c r="J43" s="455" t="n">
        <f aca="false">+[3]CATEGORIES!A5</f>
        <v>25385</v>
      </c>
      <c r="K43" s="457" t="s">
        <v>41</v>
      </c>
      <c r="L43" s="458" t="n">
        <f aca="false">J43</f>
        <v>25385</v>
      </c>
    </row>
    <row r="44" customFormat="false" ht="21" hidden="false" customHeight="true" outlineLevel="0" collapsed="false">
      <c r="B44" s="453" t="n">
        <v>31229</v>
      </c>
      <c r="C44" s="453" t="n">
        <v>31594</v>
      </c>
      <c r="D44" s="453" t="n">
        <v>31959</v>
      </c>
      <c r="E44" s="453" t="n">
        <v>32325</v>
      </c>
      <c r="F44" s="453" t="n">
        <v>32690</v>
      </c>
      <c r="G44" s="454"/>
      <c r="I44" s="451" t="s">
        <v>309</v>
      </c>
      <c r="J44" s="455" t="n">
        <f aca="false">+[3]CATEGORIES!A6</f>
        <v>33786</v>
      </c>
      <c r="K44" s="457" t="s">
        <v>52</v>
      </c>
      <c r="L44" s="458" t="n">
        <f aca="false">J44</f>
        <v>33786</v>
      </c>
    </row>
    <row r="45" customFormat="false" ht="18.75" hidden="false" customHeight="true" outlineLevel="0" collapsed="false">
      <c r="B45" s="453" t="n">
        <v>31959</v>
      </c>
      <c r="C45" s="453" t="n">
        <v>32325</v>
      </c>
      <c r="D45" s="453" t="n">
        <v>32690</v>
      </c>
      <c r="E45" s="453" t="n">
        <v>33055</v>
      </c>
      <c r="F45" s="453" t="n">
        <v>33420</v>
      </c>
      <c r="G45" s="454"/>
      <c r="I45" s="451" t="s">
        <v>309</v>
      </c>
      <c r="J45" s="455" t="n">
        <f aca="false">+[3]CATEGORIES!A7</f>
        <v>34516</v>
      </c>
      <c r="K45" s="457" t="s">
        <v>53</v>
      </c>
      <c r="L45" s="458" t="n">
        <f aca="false">J45</f>
        <v>34516</v>
      </c>
    </row>
    <row r="46" customFormat="false" ht="19.5" hidden="false" customHeight="true" outlineLevel="0" collapsed="false">
      <c r="B46" s="453" t="n">
        <v>32690</v>
      </c>
      <c r="C46" s="453" t="n">
        <v>33055</v>
      </c>
      <c r="D46" s="453" t="n">
        <v>33420</v>
      </c>
      <c r="E46" s="453" t="n">
        <v>33786</v>
      </c>
      <c r="F46" s="453" t="n">
        <v>34151</v>
      </c>
      <c r="G46" s="454"/>
      <c r="I46" s="451" t="s">
        <v>309</v>
      </c>
      <c r="J46" s="455" t="n">
        <f aca="false">+[3]CATEGORIES!A8</f>
        <v>35247</v>
      </c>
      <c r="K46" s="457" t="s">
        <v>54</v>
      </c>
      <c r="L46" s="458" t="n">
        <f aca="false">J46</f>
        <v>35247</v>
      </c>
    </row>
    <row r="47" customFormat="false" ht="20" hidden="false" customHeight="false" outlineLevel="0" collapsed="false">
      <c r="B47" s="453" t="n">
        <v>33420</v>
      </c>
      <c r="C47" s="453" t="n">
        <v>33786</v>
      </c>
      <c r="D47" s="453" t="n">
        <v>34151</v>
      </c>
      <c r="E47" s="453" t="n">
        <v>34516</v>
      </c>
      <c r="F47" s="453" t="n">
        <v>34881</v>
      </c>
      <c r="G47" s="454"/>
      <c r="I47" s="451" t="s">
        <v>309</v>
      </c>
      <c r="J47" s="455" t="n">
        <f aca="false">+[3]CATEGORIES!A9</f>
        <v>35977</v>
      </c>
      <c r="K47" s="457" t="s">
        <v>55</v>
      </c>
      <c r="L47" s="458" t="n">
        <f aca="false">J47</f>
        <v>35977</v>
      </c>
    </row>
    <row r="48" customFormat="false" ht="20" hidden="false" customHeight="false" outlineLevel="0" collapsed="false">
      <c r="B48" s="453" t="n">
        <v>34151</v>
      </c>
      <c r="C48" s="453" t="n">
        <v>34516</v>
      </c>
      <c r="D48" s="453" t="n">
        <v>34881</v>
      </c>
      <c r="E48" s="453" t="n">
        <v>35247</v>
      </c>
      <c r="F48" s="453" t="n">
        <v>35612</v>
      </c>
      <c r="G48" s="454"/>
      <c r="I48" s="451" t="s">
        <v>309</v>
      </c>
      <c r="J48" s="455" t="n">
        <f aca="false">+[3]CATEGORIES!A10</f>
        <v>36708</v>
      </c>
      <c r="K48" s="457" t="s">
        <v>56</v>
      </c>
      <c r="L48" s="458" t="n">
        <f aca="false">J48</f>
        <v>36708</v>
      </c>
      <c r="N48" s="451"/>
      <c r="O48" s="451"/>
      <c r="P48" s="451"/>
      <c r="Q48" s="451"/>
    </row>
    <row r="49" customFormat="false" ht="20" hidden="false" customHeight="false" outlineLevel="0" collapsed="false">
      <c r="B49" s="453" t="n">
        <v>34151</v>
      </c>
      <c r="C49" s="453" t="n">
        <v>34516</v>
      </c>
      <c r="D49" s="453" t="n">
        <v>34881</v>
      </c>
      <c r="E49" s="453" t="n">
        <v>35247</v>
      </c>
      <c r="F49" s="453" t="n">
        <v>35612</v>
      </c>
      <c r="G49" s="454"/>
      <c r="I49" s="459"/>
      <c r="J49" s="455" t="n">
        <f aca="false">+[3]CATEGORIES!A11</f>
        <v>36708</v>
      </c>
      <c r="K49" s="294" t="s">
        <v>57</v>
      </c>
      <c r="L49" s="460"/>
    </row>
    <row r="50" customFormat="false" ht="16" hidden="false" customHeight="false" outlineLevel="0" collapsed="false">
      <c r="B50" s="448" t="s">
        <v>310</v>
      </c>
      <c r="C50" s="448" t="s">
        <v>310</v>
      </c>
      <c r="D50" s="448" t="s">
        <v>311</v>
      </c>
      <c r="E50" s="448"/>
      <c r="F50" s="448"/>
    </row>
  </sheetData>
  <mergeCells count="24">
    <mergeCell ref="B1:F1"/>
    <mergeCell ref="H1:M1"/>
    <mergeCell ref="BA1:BC1"/>
    <mergeCell ref="B2:F2"/>
    <mergeCell ref="P2:Q2"/>
    <mergeCell ref="T2:U2"/>
    <mergeCell ref="X2:Y2"/>
    <mergeCell ref="AB2:AC2"/>
    <mergeCell ref="G4:G5"/>
    <mergeCell ref="P4:S4"/>
    <mergeCell ref="V4:X4"/>
    <mergeCell ref="AB4:AD4"/>
    <mergeCell ref="AG4:AI4"/>
    <mergeCell ref="AM4:AO4"/>
    <mergeCell ref="G7:G8"/>
    <mergeCell ref="A8:A13"/>
    <mergeCell ref="G9:G10"/>
    <mergeCell ref="G11:G12"/>
    <mergeCell ref="G13:G14"/>
    <mergeCell ref="C33:F33"/>
    <mergeCell ref="J37:L38"/>
    <mergeCell ref="B39:F39"/>
    <mergeCell ref="J39:L39"/>
    <mergeCell ref="J40:L40"/>
  </mergeCells>
  <printOptions headings="false" gridLines="false" gridLinesSet="true" horizontalCentered="true" verticalCentered="true"/>
  <pageMargins left="0.7875" right="0.7875" top="0.984027777777778" bottom="0.984027777777778" header="0.511805555555555" footer="0.511805555555555"/>
  <pageSetup paperSize="9" scale="100" firstPageNumber="0" fitToWidth="1" fitToHeight="1" pageOrder="downThenOver" orientation="landscape" blackAndWhite="false" draft="false" cellComments="none" useFirstPageNumber="false" horizontalDpi="300" verticalDpi="300" copies="1"/>
  <headerFooter differentFirst="false" differentOddEven="false">
    <oddHeader/>
    <oddFooter>&amp;R&amp;D</oddFooter>
  </headerFooter>
</worksheet>
</file>

<file path=xl/worksheets/sheet5.xml><?xml version="1.0" encoding="utf-8"?>
<worksheet xmlns="http://schemas.openxmlformats.org/spreadsheetml/2006/main" xmlns:r="http://schemas.openxmlformats.org/officeDocument/2006/relationships">
  <sheetPr filterMode="false">
    <pageSetUpPr fitToPage="true"/>
  </sheetPr>
  <dimension ref="A1:IS95"/>
  <sheetViews>
    <sheetView showFormulas="false" showGridLines="true" showRowColHeaders="true" showZeros="true" rightToLeft="false" tabSelected="false" showOutlineSymbols="true" defaultGridColor="true" view="normal" topLeftCell="AO1" colorId="64" zoomScale="50" zoomScaleNormal="50" zoomScalePageLayoutView="100" workbookViewId="0">
      <selection pane="topLeft" activeCell="BC26" activeCellId="0" sqref="BC26"/>
    </sheetView>
  </sheetViews>
  <sheetFormatPr defaultRowHeight="13" outlineLevelRow="0" outlineLevelCol="0"/>
  <cols>
    <col collapsed="false" customWidth="true" hidden="true" outlineLevel="0" max="1" min="1" style="100" width="25.51"/>
    <col collapsed="false" customWidth="true" hidden="true" outlineLevel="0" max="2" min="2" style="100" width="7.49"/>
    <col collapsed="false" customWidth="true" hidden="true" outlineLevel="0" max="3" min="3" style="100" width="30.33"/>
    <col collapsed="false" customWidth="true" hidden="true" outlineLevel="0" max="4" min="4" style="100" width="22.5"/>
    <col collapsed="false" customWidth="true" hidden="true" outlineLevel="0" max="5" min="5" style="100" width="27.84"/>
    <col collapsed="false" customWidth="true" hidden="true" outlineLevel="0" max="6" min="6" style="100" width="14.83"/>
    <col collapsed="false" customWidth="true" hidden="true" outlineLevel="0" max="7" min="7" style="100" width="14.16"/>
    <col collapsed="false" customWidth="true" hidden="true" outlineLevel="0" max="8" min="8" style="100" width="21.17"/>
    <col collapsed="false" customWidth="true" hidden="true" outlineLevel="0" max="9" min="9" style="100" width="23.16"/>
    <col collapsed="false" customWidth="true" hidden="true" outlineLevel="0" max="10" min="10" style="100" width="25.67"/>
    <col collapsed="false" customWidth="true" hidden="true" outlineLevel="0" max="11" min="11" style="100" width="0.16"/>
    <col collapsed="false" customWidth="false" hidden="true" outlineLevel="0" max="20" min="12" style="100" width="11.5"/>
    <col collapsed="false" customWidth="true" hidden="true" outlineLevel="0" max="37" min="21" style="100" width="7.67"/>
    <col collapsed="false" customWidth="true" hidden="true" outlineLevel="0" max="39" min="38" style="100" width="10"/>
    <col collapsed="false" customWidth="false" hidden="true" outlineLevel="0" max="40" min="40" style="100" width="11.5"/>
    <col collapsed="false" customWidth="true" hidden="false" outlineLevel="0" max="248" min="41" style="100" width="10.84"/>
    <col collapsed="false" customWidth="true" hidden="false" outlineLevel="0" max="255" min="249" style="100" width="16.83"/>
    <col collapsed="false" customWidth="true" hidden="false" outlineLevel="0" max="1025" min="256" style="100" width="10.84"/>
  </cols>
  <sheetData>
    <row r="1" customFormat="false" ht="30.75" hidden="false" customHeight="true" outlineLevel="0" collapsed="false">
      <c r="A1" s="461" t="n">
        <v>1</v>
      </c>
      <c r="B1" s="462" t="e">
        <f aca="false">VLOOKUP(A1,titres,2)</f>
        <v>#REF!</v>
      </c>
      <c r="C1" s="462"/>
      <c r="D1" s="462"/>
      <c r="E1" s="462"/>
      <c r="F1" s="462"/>
      <c r="G1" s="462"/>
      <c r="H1" s="462"/>
      <c r="I1" s="462"/>
      <c r="J1" s="462"/>
      <c r="K1" s="462"/>
      <c r="L1" s="463"/>
      <c r="M1" s="464"/>
      <c r="N1" s="464"/>
      <c r="O1" s="464"/>
      <c r="P1" s="464"/>
      <c r="Q1" s="464"/>
      <c r="R1" s="464"/>
      <c r="S1" s="464"/>
      <c r="T1" s="464"/>
      <c r="U1" s="464"/>
      <c r="Z1" s="465"/>
      <c r="AA1" s="465"/>
      <c r="AB1" s="465"/>
      <c r="AC1" s="465"/>
      <c r="AE1" s="466" t="n">
        <v>7</v>
      </c>
      <c r="AF1" s="466" t="n">
        <v>19</v>
      </c>
      <c r="AH1" s="467" t="n">
        <v>11</v>
      </c>
    </row>
    <row r="2" customFormat="false" ht="26.25" hidden="false" customHeight="true" outlineLevel="0" collapsed="false">
      <c r="A2" s="461" t="n">
        <v>2</v>
      </c>
      <c r="B2" s="462" t="e">
        <f aca="false">VLOOKUP(A2,titres,2)</f>
        <v>#REF!</v>
      </c>
      <c r="C2" s="462"/>
      <c r="D2" s="462"/>
      <c r="E2" s="462"/>
      <c r="F2" s="462"/>
      <c r="G2" s="462"/>
      <c r="H2" s="462"/>
      <c r="I2" s="462"/>
      <c r="J2" s="462"/>
      <c r="K2" s="468"/>
      <c r="L2" s="464"/>
      <c r="M2" s="464"/>
      <c r="N2" s="464"/>
      <c r="O2" s="464"/>
      <c r="P2" s="464"/>
      <c r="Q2" s="464"/>
      <c r="R2" s="464"/>
      <c r="S2" s="464"/>
      <c r="T2" s="464"/>
      <c r="U2" s="464"/>
      <c r="Z2" s="465"/>
      <c r="AA2" s="465"/>
      <c r="AB2" s="465"/>
      <c r="AC2" s="465"/>
      <c r="AD2" s="465"/>
      <c r="AF2" s="176"/>
    </row>
    <row r="3" customFormat="false" ht="26" hidden="false" customHeight="false" outlineLevel="0" collapsed="false">
      <c r="A3" s="461" t="n">
        <v>3</v>
      </c>
      <c r="B3" s="462" t="e">
        <f aca="false">VLOOKUP(A3,titres,2)</f>
        <v>#REF!</v>
      </c>
      <c r="C3" s="462"/>
      <c r="D3" s="462"/>
      <c r="E3" s="462"/>
      <c r="F3" s="462"/>
      <c r="G3" s="462"/>
      <c r="H3" s="462"/>
      <c r="I3" s="462"/>
      <c r="J3" s="462"/>
      <c r="K3" s="462"/>
      <c r="L3" s="469"/>
      <c r="M3" s="469"/>
      <c r="N3" s="469"/>
      <c r="O3" s="469"/>
      <c r="P3" s="469"/>
      <c r="Q3" s="469"/>
      <c r="R3" s="469"/>
      <c r="S3" s="469"/>
      <c r="T3" s="469"/>
      <c r="U3" s="470"/>
      <c r="Z3" s="465"/>
      <c r="AA3" s="465"/>
      <c r="AB3" s="465"/>
      <c r="AC3" s="465"/>
      <c r="AD3" s="465"/>
      <c r="AF3" s="176"/>
      <c r="IQ3" s="471" t="e">
        <f aca="false">+IR4</f>
        <v>#NAME?</v>
      </c>
      <c r="IR3" s="472" t="s">
        <v>5</v>
      </c>
      <c r="IS3" s="472" t="s">
        <v>6</v>
      </c>
    </row>
    <row r="4" customFormat="false" ht="26" hidden="false" customHeight="false" outlineLevel="0" collapsed="false">
      <c r="A4" s="461" t="n">
        <v>4</v>
      </c>
      <c r="B4" s="462" t="e">
        <f aca="false">VLOOKUP(A4,titres,2)</f>
        <v>#REF!</v>
      </c>
      <c r="C4" s="462"/>
      <c r="D4" s="462"/>
      <c r="E4" s="462"/>
      <c r="F4" s="462"/>
      <c r="G4" s="462"/>
      <c r="H4" s="462"/>
      <c r="I4" s="462"/>
      <c r="J4" s="462"/>
      <c r="K4" s="462"/>
      <c r="L4" s="334"/>
      <c r="M4" s="334"/>
      <c r="N4" s="334"/>
      <c r="O4" s="334"/>
      <c r="P4" s="334"/>
      <c r="Q4" s="334"/>
      <c r="R4" s="334"/>
      <c r="S4" s="334"/>
      <c r="T4" s="334"/>
      <c r="U4" s="334"/>
      <c r="V4" s="334"/>
      <c r="W4" s="334"/>
      <c r="X4" s="334"/>
      <c r="Y4" s="334"/>
      <c r="Z4" s="334"/>
      <c r="AA4" s="334"/>
      <c r="AB4" s="334"/>
      <c r="AC4" s="334"/>
      <c r="AD4" s="334"/>
      <c r="AE4" s="334"/>
      <c r="AF4" s="473" t="s">
        <v>8</v>
      </c>
      <c r="AG4" s="474"/>
      <c r="AH4" s="475" t="s">
        <v>9</v>
      </c>
      <c r="IQ4" s="476"/>
      <c r="IR4" s="471" t="e">
        <f aca="false">xxx1!#ref!</f>
        <v>#NAME?</v>
      </c>
      <c r="IS4" s="477"/>
    </row>
    <row r="5" customFormat="false" ht="15" hidden="false" customHeight="true" outlineLevel="0" collapsed="false">
      <c r="A5" s="461"/>
      <c r="B5" s="478"/>
      <c r="C5" s="478"/>
      <c r="D5" s="478"/>
      <c r="E5" s="478"/>
      <c r="F5" s="478"/>
      <c r="G5" s="478"/>
      <c r="H5" s="478"/>
      <c r="I5" s="478"/>
      <c r="J5" s="478"/>
      <c r="K5" s="469"/>
      <c r="L5" s="479"/>
      <c r="M5" s="479"/>
      <c r="N5" s="479"/>
      <c r="O5" s="479"/>
      <c r="P5" s="479"/>
      <c r="Q5" s="479"/>
      <c r="R5" s="479"/>
      <c r="S5" s="479"/>
      <c r="T5" s="479"/>
      <c r="U5" s="479"/>
      <c r="V5" s="480"/>
      <c r="W5" s="480"/>
      <c r="X5" s="480"/>
      <c r="Y5" s="480"/>
      <c r="Z5" s="480"/>
      <c r="AA5" s="480"/>
      <c r="AB5" s="480"/>
      <c r="AC5" s="480"/>
      <c r="AD5" s="480"/>
      <c r="AE5" s="480"/>
      <c r="AF5" s="473"/>
      <c r="AG5" s="176"/>
      <c r="AH5" s="475"/>
      <c r="IQ5" s="481" t="s">
        <v>10</v>
      </c>
      <c r="IR5" s="482" t="e">
        <f aca="false">xxx1!#ref!</f>
        <v>#NAME?</v>
      </c>
      <c r="IS5" s="483" t="s">
        <v>11</v>
      </c>
    </row>
    <row r="6" customFormat="false" ht="21" hidden="true" customHeight="true" outlineLevel="0" collapsed="false">
      <c r="A6" s="461"/>
      <c r="B6" s="478"/>
      <c r="C6" s="478"/>
      <c r="D6" s="478"/>
      <c r="E6" s="478"/>
      <c r="F6" s="478"/>
      <c r="G6" s="478"/>
      <c r="H6" s="478"/>
      <c r="I6" s="478"/>
      <c r="J6" s="478"/>
      <c r="K6" s="469"/>
      <c r="L6" s="480"/>
      <c r="M6" s="480"/>
      <c r="N6" s="480"/>
      <c r="O6" s="480"/>
      <c r="P6" s="480"/>
      <c r="Q6" s="480"/>
      <c r="R6" s="480"/>
      <c r="S6" s="480"/>
      <c r="T6" s="480"/>
      <c r="U6" s="480"/>
      <c r="V6" s="480"/>
      <c r="W6" s="480"/>
      <c r="X6" s="480"/>
      <c r="Y6" s="480"/>
      <c r="Z6" s="480"/>
      <c r="AA6" s="480"/>
      <c r="AB6" s="480"/>
      <c r="AC6" s="480"/>
      <c r="AD6" s="480"/>
      <c r="AE6" s="480"/>
      <c r="AF6" s="473"/>
      <c r="AG6" s="176"/>
      <c r="AH6" s="475"/>
      <c r="IQ6" s="484" t="s">
        <v>13</v>
      </c>
      <c r="IR6" s="482" t="e">
        <f aca="false">xxx1!#ref!</f>
        <v>#NAME?</v>
      </c>
      <c r="IS6" s="483" t="s">
        <v>14</v>
      </c>
    </row>
    <row r="7" s="106" customFormat="true" ht="21.75" hidden="false" customHeight="true" outlineLevel="0" collapsed="false">
      <c r="A7" s="485" t="s">
        <v>312</v>
      </c>
      <c r="B7" s="486" t="s">
        <v>313</v>
      </c>
      <c r="C7" s="487" t="s">
        <v>62</v>
      </c>
      <c r="D7" s="487" t="s">
        <v>63</v>
      </c>
      <c r="E7" s="487" t="s">
        <v>65</v>
      </c>
      <c r="F7" s="487" t="s">
        <v>64</v>
      </c>
      <c r="G7" s="487" t="s">
        <v>182</v>
      </c>
      <c r="H7" s="488" t="s">
        <v>314</v>
      </c>
      <c r="I7" s="489" t="s">
        <v>315</v>
      </c>
      <c r="J7" s="489" t="s">
        <v>16</v>
      </c>
      <c r="K7" s="490" t="s">
        <v>316</v>
      </c>
      <c r="L7" s="491"/>
      <c r="M7" s="491"/>
      <c r="N7" s="491"/>
      <c r="O7" s="491"/>
      <c r="P7" s="491"/>
      <c r="Q7" s="491"/>
      <c r="R7" s="491"/>
      <c r="S7" s="491"/>
      <c r="T7" s="491"/>
      <c r="U7" s="491"/>
      <c r="V7" s="492"/>
      <c r="W7" s="492"/>
      <c r="X7" s="492"/>
      <c r="Y7" s="492"/>
      <c r="Z7" s="492"/>
      <c r="AA7" s="492"/>
      <c r="AB7" s="492"/>
      <c r="AC7" s="492"/>
      <c r="AD7" s="492"/>
      <c r="AE7" s="492"/>
      <c r="AF7" s="473"/>
      <c r="AG7" s="493"/>
      <c r="AH7" s="475"/>
      <c r="IQ7" s="484" t="s">
        <v>13</v>
      </c>
      <c r="IR7" s="482" t="e">
        <f aca="false">xxx1!#ref!</f>
        <v>#NAME?</v>
      </c>
      <c r="IS7" s="483" t="s">
        <v>41</v>
      </c>
    </row>
    <row r="8" customFormat="false" ht="21.75" hidden="false" customHeight="true" outlineLevel="0" collapsed="false">
      <c r="A8" s="494"/>
      <c r="B8" s="495" t="n">
        <v>1</v>
      </c>
      <c r="C8" s="496" t="e">
        <f aca="false">IF(#REF!="","",#REF!)</f>
        <v>#VALUE!</v>
      </c>
      <c r="D8" s="496" t="e">
        <f aca="false">IF(#REF!="","",#REF!)</f>
        <v>#VALUE!</v>
      </c>
      <c r="E8" s="496" t="e">
        <f aca="false">IF(#REF!="","",#REF!)</f>
        <v>#VALUE!</v>
      </c>
      <c r="F8" s="496" t="e">
        <f aca="false">IF(#REF!="","",#REF!)</f>
        <v>#VALUE!</v>
      </c>
      <c r="G8" s="496" t="e">
        <f aca="false">IF(#REF!="","",#REF!)</f>
        <v>#VALUE!</v>
      </c>
      <c r="H8" s="497" t="e">
        <f aca="false">IF(#REF!="","",#REF!)</f>
        <v>#VALUE!</v>
      </c>
      <c r="I8" s="496" t="e">
        <f aca="false">IF(#REF!="","",#REF!)</f>
        <v>#VALUE!</v>
      </c>
      <c r="J8" s="496" t="e">
        <f aca="false">IF(#REF!="","",#REF!)</f>
        <v>#VALUE!</v>
      </c>
      <c r="K8" s="498"/>
      <c r="L8" s="499"/>
      <c r="M8" s="499"/>
      <c r="N8" s="499"/>
      <c r="O8" s="499"/>
      <c r="P8" s="499"/>
      <c r="Q8" s="499"/>
      <c r="R8" s="499"/>
      <c r="S8" s="499"/>
      <c r="T8" s="499"/>
      <c r="U8" s="499"/>
      <c r="V8" s="479"/>
      <c r="W8" s="479"/>
      <c r="X8" s="479"/>
      <c r="Y8" s="479"/>
      <c r="Z8" s="479"/>
      <c r="AA8" s="479"/>
      <c r="AB8" s="479"/>
      <c r="AC8" s="479"/>
      <c r="AD8" s="479"/>
      <c r="AE8" s="479"/>
      <c r="AF8" s="500"/>
      <c r="AG8" s="501" t="e">
        <f aca="false">IF(H8&lt;$E$87,"Vétéran 3",IF(H8&lt;$E$88,"Vétéran 2",IF(H8&lt;$E$89,"Vétéran 1",IF(H8&lt;$E$90,"Senior",IF(H8&lt;$E$91,"Junior",IF(H8&lt;$E$92,"Cadet",IF(H8&lt;$E$93,"Minime",IF(H8&lt;$E$94,"Benjamin","Poussin"))))))))</f>
        <v>#VALUE!</v>
      </c>
      <c r="AH8" s="502"/>
      <c r="AI8" s="503" t="e">
        <f aca="false">IF(H8&lt;XXX1!$L$41,"Vétéran 3",IF(H8&lt;XXX1!$L$42,"Vétéran 2",IF(H8&lt;XXX1!$L$43,"Vétéran 1",IF(H8&lt;XXX1!$L$44,"Senior",IF(H8&lt;XXX1!$L$45,"Junior",IF(H8&lt;XXX1!$L$46,"Cadet",IF(H8&lt;XXX1!$L$47,"Minime",IF(H8&lt;XXX1!$L$48,"Benjamin","Poussin"))))))))</f>
        <v>#VALUE!</v>
      </c>
      <c r="AJ8" s="504" t="e">
        <f aca="false">IF(G8="F",1,"")</f>
        <v>#VALUE!</v>
      </c>
      <c r="AK8" s="504"/>
      <c r="AL8" s="462"/>
      <c r="AM8" s="176"/>
      <c r="IQ8" s="484" t="s">
        <v>13</v>
      </c>
      <c r="IR8" s="482" t="e">
        <f aca="false">xxx1!#ref!</f>
        <v>#NAME?</v>
      </c>
      <c r="IS8" s="483" t="s">
        <v>42</v>
      </c>
    </row>
    <row r="9" customFormat="false" ht="21.75" hidden="false" customHeight="true" outlineLevel="0" collapsed="false">
      <c r="A9" s="494"/>
      <c r="B9" s="495" t="n">
        <v>2</v>
      </c>
      <c r="C9" s="496" t="e">
        <f aca="false">IF(#REF!="","",#REF!)</f>
        <v>#VALUE!</v>
      </c>
      <c r="D9" s="496" t="e">
        <f aca="false">IF(#REF!="","",#REF!)</f>
        <v>#VALUE!</v>
      </c>
      <c r="E9" s="496" t="e">
        <f aca="false">IF(#REF!="","",#REF!)</f>
        <v>#VALUE!</v>
      </c>
      <c r="F9" s="496" t="e">
        <f aca="false">IF(#REF!="","",#REF!)</f>
        <v>#VALUE!</v>
      </c>
      <c r="G9" s="496" t="e">
        <f aca="false">IF(#REF!="","",#REF!)</f>
        <v>#VALUE!</v>
      </c>
      <c r="H9" s="497" t="e">
        <f aca="false">IF(#REF!="","",#REF!)</f>
        <v>#VALUE!</v>
      </c>
      <c r="I9" s="496" t="e">
        <f aca="false">IF(#REF!="","",#REF!)</f>
        <v>#VALUE!</v>
      </c>
      <c r="J9" s="496" t="e">
        <f aca="false">IF(#REF!="","",#REF!)</f>
        <v>#VALUE!</v>
      </c>
      <c r="K9" s="505"/>
      <c r="L9" s="506"/>
      <c r="M9" s="506"/>
      <c r="N9" s="506"/>
      <c r="O9" s="506"/>
      <c r="P9" s="506"/>
      <c r="Q9" s="506"/>
      <c r="R9" s="506"/>
      <c r="S9" s="506"/>
      <c r="T9" s="506"/>
      <c r="U9" s="506"/>
      <c r="V9" s="479"/>
      <c r="W9" s="479"/>
      <c r="X9" s="479"/>
      <c r="Y9" s="479"/>
      <c r="Z9" s="479"/>
      <c r="AA9" s="479"/>
      <c r="AB9" s="479"/>
      <c r="AC9" s="479"/>
      <c r="AD9" s="479"/>
      <c r="AE9" s="479"/>
      <c r="AF9" s="500"/>
      <c r="AG9" s="501" t="e">
        <f aca="false">IF(H9&lt;$E$87,"Vétéran 3",IF(H9&lt;$E$88,"Vétéran 2",IF(H9&lt;$E$89,"Vétéran 1",IF(H9&lt;$E$90,"Senior",IF(H9&lt;$E$91,"Junior",IF(H9&lt;$E$92,"Cadet",IF(H9&lt;$E$93,"Minime",IF(H9&lt;$E$94,"Benjamin","Poussin"))))))))</f>
        <v>#VALUE!</v>
      </c>
      <c r="AH9" s="502"/>
      <c r="AI9" s="503" t="e">
        <f aca="false">IF(H9&lt;XXX1!$L$41,"Vétéran 3",IF(H9&lt;XXX1!$L$42,"Vétéran 2",IF(H9&lt;XXX1!$L$43,"Vétéran 1",IF(H9&lt;XXX1!$L$44,"Senior",IF(H9&lt;XXX1!$L$45,"Junior",IF(H9&lt;XXX1!$L$46,"Cadet",IF(H9&lt;XXX1!$L$47,"Minime",IF(H9&lt;XXX1!$L$48,"Benjamin","Poussin"))))))))</f>
        <v>#VALUE!</v>
      </c>
      <c r="AJ9" s="504" t="e">
        <f aca="false">IF(G9="F",1,"")</f>
        <v>#VALUE!</v>
      </c>
      <c r="AK9" s="504"/>
      <c r="AL9" s="462"/>
      <c r="AM9" s="176"/>
      <c r="IQ9" s="484" t="s">
        <v>13</v>
      </c>
      <c r="IR9" s="482" t="e">
        <f aca="false">xxx1!#ref!</f>
        <v>#NAME?</v>
      </c>
      <c r="IS9" s="483" t="s">
        <v>43</v>
      </c>
    </row>
    <row r="10" customFormat="false" ht="21.75" hidden="false" customHeight="true" outlineLevel="0" collapsed="false">
      <c r="A10" s="494"/>
      <c r="B10" s="495" t="n">
        <v>3</v>
      </c>
      <c r="C10" s="496" t="e">
        <f aca="false">IF(#REF!="","",#REF!)</f>
        <v>#VALUE!</v>
      </c>
      <c r="D10" s="496" t="e">
        <f aca="false">IF(#REF!="","",#REF!)</f>
        <v>#VALUE!</v>
      </c>
      <c r="E10" s="496" t="e">
        <f aca="false">IF(#REF!="","",#REF!)</f>
        <v>#VALUE!</v>
      </c>
      <c r="F10" s="496" t="e">
        <f aca="false">IF(#REF!="","",#REF!)</f>
        <v>#VALUE!</v>
      </c>
      <c r="G10" s="496" t="e">
        <f aca="false">IF(#REF!="","",#REF!)</f>
        <v>#VALUE!</v>
      </c>
      <c r="H10" s="497" t="e">
        <f aca="false">IF(#REF!="","",#REF!)</f>
        <v>#VALUE!</v>
      </c>
      <c r="I10" s="496" t="e">
        <f aca="false">IF(#REF!="","",#REF!)</f>
        <v>#VALUE!</v>
      </c>
      <c r="J10" s="496" t="e">
        <f aca="false">IF(#REF!="","",#REF!)</f>
        <v>#VALUE!</v>
      </c>
      <c r="K10" s="505"/>
      <c r="L10" s="506"/>
      <c r="M10" s="506"/>
      <c r="N10" s="506"/>
      <c r="O10" s="506"/>
      <c r="P10" s="506"/>
      <c r="Q10" s="506"/>
      <c r="R10" s="506"/>
      <c r="S10" s="506"/>
      <c r="T10" s="506"/>
      <c r="U10" s="506"/>
      <c r="V10" s="479"/>
      <c r="W10" s="479"/>
      <c r="X10" s="479"/>
      <c r="Y10" s="479"/>
      <c r="Z10" s="479"/>
      <c r="AA10" s="479"/>
      <c r="AB10" s="479"/>
      <c r="AC10" s="479"/>
      <c r="AD10" s="479"/>
      <c r="AE10" s="479"/>
      <c r="AF10" s="500"/>
      <c r="AG10" s="501" t="e">
        <f aca="false">IF(H10&lt;$E$87,"Vétéran 3",IF(H10&lt;$E$88,"Vétéran 2",IF(H10&lt;$E$89,"Vétéran 1",IF(H10&lt;$E$90,"Senior",IF(H10&lt;$E$91,"Junior",IF(H10&lt;$E$92,"Cadet",IF(H10&lt;$E$93,"Minime",IF(H10&lt;$E$94,"Benjamin","Poussin"))))))))</f>
        <v>#VALUE!</v>
      </c>
      <c r="AH10" s="502"/>
      <c r="AI10" s="503" t="e">
        <f aca="false">IF(H10&lt;XXX1!$L$41,"Vétéran 3",IF(H10&lt;XXX1!$L$42,"Vétéran 2",IF(H10&lt;XXX1!$L$43,"Vétéran 1",IF(H10&lt;XXX1!$L$44,"Senior",IF(H10&lt;XXX1!$L$45,"Junior",IF(H10&lt;XXX1!$L$46,"Cadet",IF(H10&lt;XXX1!$L$47,"Minime",IF(H10&lt;XXX1!$L$48,"Benjamin","Poussin"))))))))</f>
        <v>#VALUE!</v>
      </c>
      <c r="AJ10" s="504" t="e">
        <f aca="false">IF(G10="F",1,"")</f>
        <v>#VALUE!</v>
      </c>
      <c r="AK10" s="504"/>
      <c r="AL10" s="462"/>
      <c r="AM10" s="176"/>
      <c r="IQ10" s="484"/>
      <c r="IR10" s="482"/>
      <c r="IS10" s="483"/>
    </row>
    <row r="11" customFormat="false" ht="21.75" hidden="false" customHeight="true" outlineLevel="0" collapsed="false">
      <c r="A11" s="494"/>
      <c r="B11" s="495" t="n">
        <v>4</v>
      </c>
      <c r="C11" s="496" t="e">
        <f aca="false">IF(#REF!="","",#REF!)</f>
        <v>#VALUE!</v>
      </c>
      <c r="D11" s="496" t="e">
        <f aca="false">IF(#REF!="","",#REF!)</f>
        <v>#VALUE!</v>
      </c>
      <c r="E11" s="496" t="e">
        <f aca="false">IF(#REF!="","",#REF!)</f>
        <v>#VALUE!</v>
      </c>
      <c r="F11" s="496" t="e">
        <f aca="false">IF(#REF!="","",#REF!)</f>
        <v>#VALUE!</v>
      </c>
      <c r="G11" s="496" t="e">
        <f aca="false">IF(#REF!="","",#REF!)</f>
        <v>#VALUE!</v>
      </c>
      <c r="H11" s="497" t="e">
        <f aca="false">IF(#REF!="","",#REF!)</f>
        <v>#VALUE!</v>
      </c>
      <c r="I11" s="496" t="e">
        <f aca="false">IF(#REF!="","",#REF!)</f>
        <v>#VALUE!</v>
      </c>
      <c r="J11" s="496" t="e">
        <f aca="false">IF(#REF!="","",#REF!)</f>
        <v>#VALUE!</v>
      </c>
      <c r="K11" s="505"/>
      <c r="L11" s="506"/>
      <c r="M11" s="506"/>
      <c r="N11" s="506"/>
      <c r="O11" s="506"/>
      <c r="P11" s="506"/>
      <c r="Q11" s="506"/>
      <c r="R11" s="506"/>
      <c r="S11" s="506"/>
      <c r="T11" s="506"/>
      <c r="U11" s="506"/>
      <c r="V11" s="479"/>
      <c r="W11" s="479"/>
      <c r="X11" s="479"/>
      <c r="Y11" s="479"/>
      <c r="Z11" s="479"/>
      <c r="AA11" s="479"/>
      <c r="AB11" s="479"/>
      <c r="AC11" s="479"/>
      <c r="AD11" s="479"/>
      <c r="AE11" s="479"/>
      <c r="AF11" s="500"/>
      <c r="AG11" s="501" t="e">
        <f aca="false">IF(H11&lt;$E$87,"Vétéran 3",IF(H11&lt;$E$88,"Vétéran 2",IF(H11&lt;$E$89,"Vétéran 1",IF(H11&lt;$E$90,"Senior",IF(H11&lt;$E$91,"Junior",IF(H11&lt;$E$92,"Cadet",IF(H11&lt;$E$93,"Minime",IF(H11&lt;$E$94,"Benjamin","Poussin"))))))))</f>
        <v>#VALUE!</v>
      </c>
      <c r="AH11" s="502"/>
      <c r="AI11" s="503" t="e">
        <f aca="false">IF(H11&lt;XXX1!$L$41,"Vétéran 3",IF(H11&lt;XXX1!$L$42,"Vétéran 2",IF(H11&lt;XXX1!$L$43,"Vétéran 1",IF(H11&lt;XXX1!$L$44,"Senior",IF(H11&lt;XXX1!$L$45,"Junior",IF(H11&lt;XXX1!$L$46,"Cadet",IF(H11&lt;XXX1!$L$47,"Minime",IF(H11&lt;XXX1!$L$48,"Benjamin","Poussin"))))))))</f>
        <v>#VALUE!</v>
      </c>
      <c r="AJ11" s="504" t="e">
        <f aca="false">IF(G11="F",1,"")</f>
        <v>#VALUE!</v>
      </c>
      <c r="AK11" s="504"/>
      <c r="AL11" s="462"/>
      <c r="AM11" s="176"/>
      <c r="IQ11" s="484"/>
      <c r="IR11" s="482"/>
      <c r="IS11" s="483"/>
    </row>
    <row r="12" customFormat="false" ht="21.75" hidden="false" customHeight="true" outlineLevel="0" collapsed="false">
      <c r="A12" s="494"/>
      <c r="B12" s="495" t="n">
        <v>5</v>
      </c>
      <c r="C12" s="496" t="e">
        <f aca="false">IF(#REF!="","",#REF!)</f>
        <v>#VALUE!</v>
      </c>
      <c r="D12" s="496" t="e">
        <f aca="false">IF(#REF!="","",#REF!)</f>
        <v>#VALUE!</v>
      </c>
      <c r="E12" s="496" t="e">
        <f aca="false">IF(#REF!="","",#REF!)</f>
        <v>#VALUE!</v>
      </c>
      <c r="F12" s="496" t="e">
        <f aca="false">IF(#REF!="","",#REF!)</f>
        <v>#VALUE!</v>
      </c>
      <c r="G12" s="496" t="e">
        <f aca="false">IF(#REF!="","",#REF!)</f>
        <v>#VALUE!</v>
      </c>
      <c r="H12" s="497" t="e">
        <f aca="false">IF(#REF!="","",#REF!)</f>
        <v>#VALUE!</v>
      </c>
      <c r="I12" s="496" t="e">
        <f aca="false">IF(#REF!="","",#REF!)</f>
        <v>#VALUE!</v>
      </c>
      <c r="J12" s="496" t="e">
        <f aca="false">IF(#REF!="","",#REF!)</f>
        <v>#VALUE!</v>
      </c>
      <c r="K12" s="505"/>
      <c r="L12" s="506"/>
      <c r="M12" s="506"/>
      <c r="N12" s="506"/>
      <c r="O12" s="506"/>
      <c r="P12" s="506"/>
      <c r="Q12" s="506"/>
      <c r="R12" s="506"/>
      <c r="S12" s="506"/>
      <c r="T12" s="506"/>
      <c r="U12" s="506"/>
      <c r="V12" s="479"/>
      <c r="W12" s="479"/>
      <c r="X12" s="479"/>
      <c r="Y12" s="479"/>
      <c r="Z12" s="479"/>
      <c r="AA12" s="479"/>
      <c r="AB12" s="479"/>
      <c r="AC12" s="479"/>
      <c r="AD12" s="479"/>
      <c r="AE12" s="479"/>
      <c r="AF12" s="500"/>
      <c r="AG12" s="501" t="e">
        <f aca="false">IF(H12&lt;$E$87,"Vétéran 3",IF(H12&lt;$E$88,"Vétéran 2",IF(H12&lt;$E$89,"Vétéran 1",IF(H12&lt;$E$90,"Senior",IF(H12&lt;$E$91,"Junior",IF(H12&lt;$E$92,"Cadet",IF(H12&lt;$E$93,"Minime",IF(H12&lt;$E$94,"Benjamin","Poussin"))))))))</f>
        <v>#VALUE!</v>
      </c>
      <c r="AH12" s="502"/>
      <c r="AI12" s="503" t="e">
        <f aca="false">IF(H12&lt;XXX1!$L$41,"Vétéran 3",IF(H12&lt;XXX1!$L$42,"Vétéran 2",IF(H12&lt;XXX1!$L$43,"Vétéran 1",IF(H12&lt;XXX1!$L$44,"Senior",IF(H12&lt;XXX1!$L$45,"Junior",IF(H12&lt;XXX1!$L$46,"Cadet",IF(H12&lt;XXX1!$L$47,"Minime",IF(H12&lt;XXX1!$L$48,"Benjamin","Poussin"))))))))</f>
        <v>#VALUE!</v>
      </c>
      <c r="AJ12" s="504" t="e">
        <f aca="false">IF(G12="F",1,"")</f>
        <v>#VALUE!</v>
      </c>
      <c r="AK12" s="504"/>
      <c r="AL12" s="462"/>
      <c r="AM12" s="176"/>
      <c r="IQ12" s="484"/>
      <c r="IR12" s="482"/>
      <c r="IS12" s="483"/>
    </row>
    <row r="13" customFormat="false" ht="21.75" hidden="false" customHeight="true" outlineLevel="0" collapsed="false">
      <c r="A13" s="494"/>
      <c r="B13" s="495" t="n">
        <v>6</v>
      </c>
      <c r="C13" s="496" t="e">
        <f aca="false">IF(#REF!="","",#REF!)</f>
        <v>#VALUE!</v>
      </c>
      <c r="D13" s="496" t="e">
        <f aca="false">IF(#REF!="","",#REF!)</f>
        <v>#VALUE!</v>
      </c>
      <c r="E13" s="496" t="e">
        <f aca="false">IF(#REF!="","",#REF!)</f>
        <v>#VALUE!</v>
      </c>
      <c r="F13" s="496" t="e">
        <f aca="false">IF(#REF!="","",#REF!)</f>
        <v>#VALUE!</v>
      </c>
      <c r="G13" s="496" t="e">
        <f aca="false">IF(#REF!="","",#REF!)</f>
        <v>#VALUE!</v>
      </c>
      <c r="H13" s="497" t="e">
        <f aca="false">IF(#REF!="","",#REF!)</f>
        <v>#VALUE!</v>
      </c>
      <c r="I13" s="496" t="e">
        <f aca="false">IF(#REF!="","",#REF!)</f>
        <v>#VALUE!</v>
      </c>
      <c r="J13" s="496" t="e">
        <f aca="false">IF(#REF!="","",#REF!)</f>
        <v>#VALUE!</v>
      </c>
      <c r="K13" s="505"/>
      <c r="L13" s="506"/>
      <c r="M13" s="506"/>
      <c r="N13" s="506"/>
      <c r="O13" s="506"/>
      <c r="P13" s="506"/>
      <c r="Q13" s="506"/>
      <c r="R13" s="506"/>
      <c r="S13" s="506"/>
      <c r="T13" s="506"/>
      <c r="U13" s="506"/>
      <c r="V13" s="479"/>
      <c r="W13" s="479"/>
      <c r="X13" s="479"/>
      <c r="Y13" s="479"/>
      <c r="Z13" s="479"/>
      <c r="AA13" s="479"/>
      <c r="AB13" s="479"/>
      <c r="AC13" s="479"/>
      <c r="AD13" s="479"/>
      <c r="AE13" s="479"/>
      <c r="AF13" s="500"/>
      <c r="AG13" s="501" t="e">
        <f aca="false">IF(H13&lt;$E$87,"Vétéran 3",IF(H13&lt;$E$88,"Vétéran 2",IF(H13&lt;$E$89,"Vétéran 1",IF(H13&lt;$E$90,"Senior",IF(H13&lt;$E$91,"Junior",IF(H13&lt;$E$92,"Cadet",IF(H13&lt;$E$93,"Minime",IF(H13&lt;$E$94,"Benjamin","Poussin"))))))))</f>
        <v>#VALUE!</v>
      </c>
      <c r="AH13" s="502"/>
      <c r="AI13" s="503" t="e">
        <f aca="false">IF(H13&lt;XXX1!$L$41,"Vétéran 3",IF(H13&lt;XXX1!$L$42,"Vétéran 2",IF(H13&lt;XXX1!$L$43,"Vétéran 1",IF(H13&lt;XXX1!$L$44,"Senior",IF(H13&lt;XXX1!$L$45,"Junior",IF(H13&lt;XXX1!$L$46,"Cadet",IF(H13&lt;XXX1!$L$47,"Minime",IF(H13&lt;XXX1!$L$48,"Benjamin","Poussin"))))))))</f>
        <v>#VALUE!</v>
      </c>
      <c r="AJ13" s="504" t="e">
        <f aca="false">IF(G13="F",1,"")</f>
        <v>#VALUE!</v>
      </c>
      <c r="AK13" s="504"/>
      <c r="AL13" s="462"/>
      <c r="AM13" s="176"/>
      <c r="IQ13" s="484"/>
      <c r="IR13" s="482"/>
      <c r="IS13" s="483"/>
    </row>
    <row r="14" customFormat="false" ht="21.75" hidden="false" customHeight="true" outlineLevel="0" collapsed="false">
      <c r="A14" s="494"/>
      <c r="B14" s="495" t="n">
        <v>7</v>
      </c>
      <c r="C14" s="496" t="e">
        <f aca="false">IF(#REF!="","",#REF!)</f>
        <v>#VALUE!</v>
      </c>
      <c r="D14" s="496" t="e">
        <f aca="false">IF(#REF!="","",#REF!)</f>
        <v>#VALUE!</v>
      </c>
      <c r="E14" s="496" t="e">
        <f aca="false">IF(#REF!="","",#REF!)</f>
        <v>#VALUE!</v>
      </c>
      <c r="F14" s="496" t="e">
        <f aca="false">IF(#REF!="","",#REF!)</f>
        <v>#VALUE!</v>
      </c>
      <c r="G14" s="496" t="e">
        <f aca="false">IF(#REF!="","",#REF!)</f>
        <v>#VALUE!</v>
      </c>
      <c r="H14" s="497" t="e">
        <f aca="false">IF(#REF!="","",#REF!)</f>
        <v>#VALUE!</v>
      </c>
      <c r="I14" s="496" t="e">
        <f aca="false">IF(#REF!="","",#REF!)</f>
        <v>#VALUE!</v>
      </c>
      <c r="J14" s="496" t="e">
        <f aca="false">IF(#REF!="","",#REF!)</f>
        <v>#VALUE!</v>
      </c>
      <c r="K14" s="505"/>
      <c r="L14" s="506"/>
      <c r="M14" s="506"/>
      <c r="N14" s="506"/>
      <c r="O14" s="506"/>
      <c r="P14" s="506"/>
      <c r="Q14" s="506"/>
      <c r="R14" s="506"/>
      <c r="S14" s="506"/>
      <c r="T14" s="506"/>
      <c r="U14" s="506"/>
      <c r="V14" s="479"/>
      <c r="W14" s="479"/>
      <c r="X14" s="479"/>
      <c r="Y14" s="479"/>
      <c r="Z14" s="479"/>
      <c r="AA14" s="479"/>
      <c r="AB14" s="479"/>
      <c r="AC14" s="479"/>
      <c r="AD14" s="479"/>
      <c r="AE14" s="479"/>
      <c r="AF14" s="500"/>
      <c r="AG14" s="501" t="e">
        <f aca="false">IF(H14&lt;$E$87,"Vétéran 3",IF(H14&lt;$E$88,"Vétéran 2",IF(H14&lt;$E$89,"Vétéran 1",IF(H14&lt;$E$90,"Senior",IF(H14&lt;$E$91,"Junior",IF(H14&lt;$E$92,"Cadet",IF(H14&lt;$E$93,"Minime",IF(H14&lt;$E$94,"Benjamin","Poussin"))))))))</f>
        <v>#VALUE!</v>
      </c>
      <c r="AH14" s="502"/>
      <c r="AI14" s="503" t="e">
        <f aca="false">IF(H14&lt;XXX1!$L$41,"Vétéran 3",IF(H14&lt;XXX1!$L$42,"Vétéran 2",IF(H14&lt;XXX1!$L$43,"Vétéran 1",IF(H14&lt;XXX1!$L$44,"Senior",IF(H14&lt;XXX1!$L$45,"Junior",IF(H14&lt;XXX1!$L$46,"Cadet",IF(H14&lt;XXX1!$L$47,"Minime",IF(H14&lt;XXX1!$L$48,"Benjamin","Poussin"))))))))</f>
        <v>#VALUE!</v>
      </c>
      <c r="AJ14" s="504" t="e">
        <f aca="false">IF(G14="F",1,"")</f>
        <v>#VALUE!</v>
      </c>
      <c r="AK14" s="504"/>
      <c r="AL14" s="462"/>
      <c r="AM14" s="176"/>
      <c r="IQ14" s="484"/>
      <c r="IR14" s="482"/>
      <c r="IS14" s="483"/>
    </row>
    <row r="15" customFormat="false" ht="21.75" hidden="false" customHeight="true" outlineLevel="0" collapsed="false">
      <c r="A15" s="494"/>
      <c r="B15" s="495" t="n">
        <v>8</v>
      </c>
      <c r="C15" s="496" t="e">
        <f aca="false">IF(#REF!="","",#REF!)</f>
        <v>#VALUE!</v>
      </c>
      <c r="D15" s="496" t="e">
        <f aca="false">IF(#REF!="","",#REF!)</f>
        <v>#VALUE!</v>
      </c>
      <c r="E15" s="496" t="e">
        <f aca="false">IF(#REF!="","",#REF!)</f>
        <v>#VALUE!</v>
      </c>
      <c r="F15" s="496" t="e">
        <f aca="false">IF(#REF!="","",#REF!)</f>
        <v>#VALUE!</v>
      </c>
      <c r="G15" s="496" t="e">
        <f aca="false">IF(#REF!="","",#REF!)</f>
        <v>#VALUE!</v>
      </c>
      <c r="H15" s="497" t="e">
        <f aca="false">IF(#REF!="","",#REF!)</f>
        <v>#VALUE!</v>
      </c>
      <c r="I15" s="496" t="e">
        <f aca="false">IF(#REF!="","",#REF!)</f>
        <v>#VALUE!</v>
      </c>
      <c r="J15" s="496" t="e">
        <f aca="false">IF(#REF!="","",#REF!)</f>
        <v>#VALUE!</v>
      </c>
      <c r="K15" s="505"/>
      <c r="L15" s="506"/>
      <c r="M15" s="506"/>
      <c r="N15" s="506"/>
      <c r="O15" s="506"/>
      <c r="P15" s="506"/>
      <c r="Q15" s="506"/>
      <c r="R15" s="506"/>
      <c r="S15" s="506"/>
      <c r="T15" s="506"/>
      <c r="U15" s="506"/>
      <c r="V15" s="479"/>
      <c r="W15" s="479"/>
      <c r="X15" s="479"/>
      <c r="Y15" s="479"/>
      <c r="Z15" s="479"/>
      <c r="AA15" s="479"/>
      <c r="AB15" s="479"/>
      <c r="AC15" s="479"/>
      <c r="AD15" s="479"/>
      <c r="AE15" s="479"/>
      <c r="AF15" s="500"/>
      <c r="AG15" s="501" t="e">
        <f aca="false">IF(H15&lt;$E$87,"Vétéran 3",IF(H15&lt;$E$88,"Vétéran 2",IF(H15&lt;$E$89,"Vétéran 1",IF(H15&lt;$E$90,"Senior",IF(H15&lt;$E$91,"Junior",IF(H15&lt;$E$92,"Cadet",IF(H15&lt;$E$93,"Minime",IF(H15&lt;$E$94,"Benjamin","Poussin"))))))))</f>
        <v>#VALUE!</v>
      </c>
      <c r="AH15" s="502"/>
      <c r="AI15" s="503" t="e">
        <f aca="false">IF(H15&lt;XXX1!$L$41,"Vétéran 3",IF(H15&lt;XXX1!$L$42,"Vétéran 2",IF(H15&lt;XXX1!$L$43,"Vétéran 1",IF(H15&lt;XXX1!$L$44,"Senior",IF(H15&lt;XXX1!$L$45,"Junior",IF(H15&lt;XXX1!$L$46,"Cadet",IF(H15&lt;XXX1!$L$47,"Minime",IF(H15&lt;XXX1!$L$48,"Benjamin","Poussin"))))))))</f>
        <v>#VALUE!</v>
      </c>
      <c r="AJ15" s="504" t="e">
        <f aca="false">IF(G15="F",1,"")</f>
        <v>#VALUE!</v>
      </c>
      <c r="AK15" s="504"/>
      <c r="AL15" s="462"/>
      <c r="AM15" s="176"/>
      <c r="IQ15" s="484"/>
      <c r="IR15" s="482"/>
      <c r="IS15" s="483"/>
    </row>
    <row r="16" customFormat="false" ht="21.75" hidden="false" customHeight="true" outlineLevel="0" collapsed="false">
      <c r="A16" s="494"/>
      <c r="B16" s="495" t="n">
        <v>9</v>
      </c>
      <c r="C16" s="496" t="e">
        <f aca="false">IF(#REF!="","",#REF!)</f>
        <v>#VALUE!</v>
      </c>
      <c r="D16" s="496" t="e">
        <f aca="false">IF(#REF!="","",#REF!)</f>
        <v>#VALUE!</v>
      </c>
      <c r="E16" s="496" t="e">
        <f aca="false">IF(#REF!="","",#REF!)</f>
        <v>#VALUE!</v>
      </c>
      <c r="F16" s="496" t="e">
        <f aca="false">IF(#REF!="","",#REF!)</f>
        <v>#VALUE!</v>
      </c>
      <c r="G16" s="496" t="e">
        <f aca="false">IF(#REF!="","",#REF!)</f>
        <v>#VALUE!</v>
      </c>
      <c r="H16" s="497" t="e">
        <f aca="false">IF(#REF!="","",#REF!)</f>
        <v>#VALUE!</v>
      </c>
      <c r="I16" s="496" t="e">
        <f aca="false">IF(#REF!="","",#REF!)</f>
        <v>#VALUE!</v>
      </c>
      <c r="J16" s="496" t="e">
        <f aca="false">IF(#REF!="","",#REF!)</f>
        <v>#VALUE!</v>
      </c>
      <c r="K16" s="505"/>
      <c r="L16" s="506"/>
      <c r="M16" s="506"/>
      <c r="N16" s="506"/>
      <c r="O16" s="506"/>
      <c r="P16" s="506"/>
      <c r="Q16" s="506"/>
      <c r="R16" s="506"/>
      <c r="S16" s="506"/>
      <c r="T16" s="506"/>
      <c r="U16" s="506"/>
      <c r="V16" s="479"/>
      <c r="W16" s="479"/>
      <c r="X16" s="479"/>
      <c r="Y16" s="479"/>
      <c r="Z16" s="479"/>
      <c r="AA16" s="479"/>
      <c r="AB16" s="479"/>
      <c r="AC16" s="479"/>
      <c r="AD16" s="479"/>
      <c r="AE16" s="479"/>
      <c r="AF16" s="500"/>
      <c r="AG16" s="501" t="e">
        <f aca="false">IF(H16&lt;$E$87,"Vétéran 3",IF(H16&lt;$E$88,"Vétéran 2",IF(H16&lt;$E$89,"Vétéran 1",IF(H16&lt;$E$90,"Senior",IF(H16&lt;$E$91,"Junior",IF(H16&lt;$E$92,"Cadet",IF(H16&lt;$E$93,"Minime",IF(H16&lt;$E$94,"Benjamin","Poussin"))))))))</f>
        <v>#VALUE!</v>
      </c>
      <c r="AH16" s="502"/>
      <c r="AI16" s="503" t="e">
        <f aca="false">IF(H16&lt;XXX1!$L$41,"Vétéran 3",IF(H16&lt;XXX1!$L$42,"Vétéran 2",IF(H16&lt;XXX1!$L$43,"Vétéran 1",IF(H16&lt;XXX1!$L$44,"Senior",IF(H16&lt;XXX1!$L$45,"Junior",IF(H16&lt;XXX1!$L$46,"Cadet",IF(H16&lt;XXX1!$L$47,"Minime",IF(H16&lt;XXX1!$L$48,"Benjamin","Poussin"))))))))</f>
        <v>#VALUE!</v>
      </c>
      <c r="AJ16" s="504" t="e">
        <f aca="false">IF(G16="F",1,"")</f>
        <v>#VALUE!</v>
      </c>
      <c r="AK16" s="504"/>
      <c r="AL16" s="462"/>
      <c r="AM16" s="176"/>
      <c r="IQ16" s="484"/>
      <c r="IR16" s="482"/>
      <c r="IS16" s="483"/>
    </row>
    <row r="17" customFormat="false" ht="21.75" hidden="false" customHeight="true" outlineLevel="0" collapsed="false">
      <c r="A17" s="494"/>
      <c r="B17" s="495" t="n">
        <v>10</v>
      </c>
      <c r="C17" s="496" t="e">
        <f aca="false">IF(#REF!="","",#REF!)</f>
        <v>#VALUE!</v>
      </c>
      <c r="D17" s="496" t="e">
        <f aca="false">IF(#REF!="","",#REF!)</f>
        <v>#VALUE!</v>
      </c>
      <c r="E17" s="496" t="e">
        <f aca="false">IF(#REF!="","",#REF!)</f>
        <v>#VALUE!</v>
      </c>
      <c r="F17" s="496" t="e">
        <f aca="false">IF(#REF!="","",#REF!)</f>
        <v>#VALUE!</v>
      </c>
      <c r="G17" s="496" t="e">
        <f aca="false">IF(#REF!="","",#REF!)</f>
        <v>#VALUE!</v>
      </c>
      <c r="H17" s="497" t="e">
        <f aca="false">IF(#REF!="","",#REF!)</f>
        <v>#VALUE!</v>
      </c>
      <c r="I17" s="496" t="e">
        <f aca="false">IF(#REF!="","",#REF!)</f>
        <v>#VALUE!</v>
      </c>
      <c r="J17" s="496" t="e">
        <f aca="false">IF(#REF!="","",#REF!)</f>
        <v>#VALUE!</v>
      </c>
      <c r="K17" s="505"/>
      <c r="L17" s="506"/>
      <c r="M17" s="506"/>
      <c r="N17" s="506"/>
      <c r="O17" s="506"/>
      <c r="P17" s="506"/>
      <c r="Q17" s="506"/>
      <c r="R17" s="506"/>
      <c r="S17" s="506"/>
      <c r="T17" s="506"/>
      <c r="U17" s="506"/>
      <c r="V17" s="479"/>
      <c r="W17" s="479"/>
      <c r="X17" s="479"/>
      <c r="Y17" s="479"/>
      <c r="Z17" s="479"/>
      <c r="AA17" s="479"/>
      <c r="AB17" s="479"/>
      <c r="AC17" s="479"/>
      <c r="AD17" s="479"/>
      <c r="AE17" s="479"/>
      <c r="AF17" s="500"/>
      <c r="AG17" s="501" t="e">
        <f aca="false">IF(H17&lt;$E$87,"Vétéran 3",IF(H17&lt;$E$88,"Vétéran 2",IF(H17&lt;$E$89,"Vétéran 1",IF(H17&lt;$E$90,"Senior",IF(H17&lt;$E$91,"Junior",IF(H17&lt;$E$92,"Cadet",IF(H17&lt;$E$93,"Minime",IF(H17&lt;$E$94,"Benjamin","Poussin"))))))))</f>
        <v>#VALUE!</v>
      </c>
      <c r="AH17" s="502"/>
      <c r="AI17" s="503" t="e">
        <f aca="false">IF(H17&lt;XXX1!$L$41,"Vétéran 3",IF(H17&lt;XXX1!$L$42,"Vétéran 2",IF(H17&lt;XXX1!$L$43,"Vétéran 1",IF(H17&lt;XXX1!$L$44,"Senior",IF(H17&lt;XXX1!$L$45,"Junior",IF(H17&lt;XXX1!$L$46,"Cadet",IF(H17&lt;XXX1!$L$47,"Minime",IF(H17&lt;XXX1!$L$48,"Benjamin","Poussin"))))))))</f>
        <v>#VALUE!</v>
      </c>
      <c r="AJ17" s="504" t="e">
        <f aca="false">IF(G17="F",1,"")</f>
        <v>#VALUE!</v>
      </c>
      <c r="AK17" s="504"/>
      <c r="AL17" s="462"/>
      <c r="AM17" s="176"/>
      <c r="IQ17" s="484"/>
      <c r="IR17" s="482"/>
      <c r="IS17" s="483"/>
    </row>
    <row r="18" customFormat="false" ht="21.75" hidden="false" customHeight="true" outlineLevel="0" collapsed="false">
      <c r="A18" s="494"/>
      <c r="B18" s="495" t="n">
        <v>11</v>
      </c>
      <c r="C18" s="496" t="e">
        <f aca="false">IF(#REF!="","",#REF!)</f>
        <v>#VALUE!</v>
      </c>
      <c r="D18" s="496" t="e">
        <f aca="false">IF(#REF!="","",#REF!)</f>
        <v>#VALUE!</v>
      </c>
      <c r="E18" s="496" t="e">
        <f aca="false">IF(#REF!="","",#REF!)</f>
        <v>#VALUE!</v>
      </c>
      <c r="F18" s="496" t="e">
        <f aca="false">IF(#REF!="","",#REF!)</f>
        <v>#VALUE!</v>
      </c>
      <c r="G18" s="496" t="e">
        <f aca="false">IF(#REF!="","",#REF!)</f>
        <v>#VALUE!</v>
      </c>
      <c r="H18" s="497" t="e">
        <f aca="false">IF(#REF!="","",#REF!)</f>
        <v>#VALUE!</v>
      </c>
      <c r="I18" s="496" t="e">
        <f aca="false">IF(#REF!="","",#REF!)</f>
        <v>#VALUE!</v>
      </c>
      <c r="J18" s="496" t="e">
        <f aca="false">IF(#REF!="","",#REF!)</f>
        <v>#VALUE!</v>
      </c>
      <c r="K18" s="505"/>
      <c r="L18" s="506"/>
      <c r="M18" s="506"/>
      <c r="N18" s="506"/>
      <c r="O18" s="506"/>
      <c r="P18" s="506"/>
      <c r="Q18" s="506"/>
      <c r="R18" s="506"/>
      <c r="S18" s="506"/>
      <c r="T18" s="506"/>
      <c r="U18" s="506"/>
      <c r="V18" s="479"/>
      <c r="W18" s="479"/>
      <c r="X18" s="479"/>
      <c r="Y18" s="479"/>
      <c r="Z18" s="479"/>
      <c r="AA18" s="479"/>
      <c r="AB18" s="479"/>
      <c r="AC18" s="479"/>
      <c r="AD18" s="479"/>
      <c r="AE18" s="479"/>
      <c r="AF18" s="500"/>
      <c r="AG18" s="501" t="e">
        <f aca="false">IF(H18&lt;$E$87,"Vétéran 3",IF(H18&lt;$E$88,"Vétéran 2",IF(H18&lt;$E$89,"Vétéran 1",IF(H18&lt;$E$90,"Senior",IF(H18&lt;$E$91,"Junior",IF(H18&lt;$E$92,"Cadet",IF(H18&lt;$E$93,"Minime",IF(H18&lt;$E$94,"Benjamin","Poussin"))))))))</f>
        <v>#VALUE!</v>
      </c>
      <c r="AH18" s="502"/>
      <c r="AI18" s="503" t="e">
        <f aca="false">IF(H18&lt;XXX1!$L$41,"Vétéran 3",IF(H18&lt;XXX1!$L$42,"Vétéran 2",IF(H18&lt;XXX1!$L$43,"Vétéran 1",IF(H18&lt;XXX1!$L$44,"Senior",IF(H18&lt;XXX1!$L$45,"Junior",IF(H18&lt;XXX1!$L$46,"Cadet",IF(H18&lt;XXX1!$L$47,"Minime",IF(H18&lt;XXX1!$L$48,"Benjamin","Poussin"))))))))</f>
        <v>#VALUE!</v>
      </c>
      <c r="AJ18" s="504" t="e">
        <f aca="false">IF(G18="F",1,"")</f>
        <v>#VALUE!</v>
      </c>
      <c r="AK18" s="504"/>
      <c r="AL18" s="462"/>
      <c r="AM18" s="176"/>
      <c r="IQ18" s="484"/>
      <c r="IR18" s="482"/>
      <c r="IS18" s="483"/>
    </row>
    <row r="19" customFormat="false" ht="21.75" hidden="false" customHeight="true" outlineLevel="0" collapsed="false">
      <c r="A19" s="494"/>
      <c r="B19" s="495" t="n">
        <v>12</v>
      </c>
      <c r="C19" s="496" t="e">
        <f aca="false">IF(#REF!="","",#REF!)</f>
        <v>#VALUE!</v>
      </c>
      <c r="D19" s="496" t="e">
        <f aca="false">IF(#REF!="","",#REF!)</f>
        <v>#VALUE!</v>
      </c>
      <c r="E19" s="496" t="e">
        <f aca="false">IF(#REF!="","",#REF!)</f>
        <v>#VALUE!</v>
      </c>
      <c r="F19" s="496" t="e">
        <f aca="false">IF(#REF!="","",#REF!)</f>
        <v>#VALUE!</v>
      </c>
      <c r="G19" s="496" t="e">
        <f aca="false">IF(#REF!="","",#REF!)</f>
        <v>#VALUE!</v>
      </c>
      <c r="H19" s="497" t="e">
        <f aca="false">IF(#REF!="","",#REF!)</f>
        <v>#VALUE!</v>
      </c>
      <c r="I19" s="496" t="e">
        <f aca="false">IF(#REF!="","",#REF!)</f>
        <v>#VALUE!</v>
      </c>
      <c r="J19" s="496" t="e">
        <f aca="false">IF(#REF!="","",#REF!)</f>
        <v>#VALUE!</v>
      </c>
      <c r="K19" s="505"/>
      <c r="L19" s="506"/>
      <c r="M19" s="506"/>
      <c r="N19" s="506"/>
      <c r="O19" s="506"/>
      <c r="P19" s="506"/>
      <c r="Q19" s="506"/>
      <c r="R19" s="506"/>
      <c r="S19" s="506"/>
      <c r="T19" s="506"/>
      <c r="U19" s="506"/>
      <c r="V19" s="479"/>
      <c r="W19" s="479"/>
      <c r="X19" s="479"/>
      <c r="Y19" s="479"/>
      <c r="Z19" s="479"/>
      <c r="AA19" s="479"/>
      <c r="AB19" s="479"/>
      <c r="AC19" s="479"/>
      <c r="AD19" s="479"/>
      <c r="AE19" s="479"/>
      <c r="AF19" s="500"/>
      <c r="AG19" s="501" t="e">
        <f aca="false">IF(H19&lt;$E$87,"Vétéran 3",IF(H19&lt;$E$88,"Vétéran 2",IF(H19&lt;$E$89,"Vétéran 1",IF(H19&lt;$E$90,"Senior",IF(H19&lt;$E$91,"Junior",IF(H19&lt;$E$92,"Cadet",IF(H19&lt;$E$93,"Minime",IF(H19&lt;$E$94,"Benjamin","Poussin"))))))))</f>
        <v>#VALUE!</v>
      </c>
      <c r="AH19" s="502"/>
      <c r="AI19" s="503" t="e">
        <f aca="false">IF(H19&lt;XXX1!$L$41,"Vétéran 3",IF(H19&lt;XXX1!$L$42,"Vétéran 2",IF(H19&lt;XXX1!$L$43,"Vétéran 1",IF(H19&lt;XXX1!$L$44,"Senior",IF(H19&lt;XXX1!$L$45,"Junior",IF(H19&lt;XXX1!$L$46,"Cadet",IF(H19&lt;XXX1!$L$47,"Minime",IF(H19&lt;XXX1!$L$48,"Benjamin","Poussin"))))))))</f>
        <v>#VALUE!</v>
      </c>
      <c r="AJ19" s="504" t="e">
        <f aca="false">IF(G19="F",1,"")</f>
        <v>#VALUE!</v>
      </c>
      <c r="AK19" s="504"/>
      <c r="AL19" s="462"/>
      <c r="AM19" s="176"/>
      <c r="IQ19" s="484"/>
      <c r="IR19" s="482"/>
      <c r="IS19" s="483"/>
    </row>
    <row r="20" customFormat="false" ht="21.75" hidden="false" customHeight="true" outlineLevel="0" collapsed="false">
      <c r="A20" s="494"/>
      <c r="B20" s="495" t="n">
        <v>13</v>
      </c>
      <c r="C20" s="496" t="e">
        <f aca="false">IF(#REF!="","",#REF!)</f>
        <v>#VALUE!</v>
      </c>
      <c r="D20" s="496" t="e">
        <f aca="false">IF(#REF!="","",#REF!)</f>
        <v>#VALUE!</v>
      </c>
      <c r="E20" s="496" t="e">
        <f aca="false">IF(#REF!="","",#REF!)</f>
        <v>#VALUE!</v>
      </c>
      <c r="F20" s="496" t="e">
        <f aca="false">IF(#REF!="","",#REF!)</f>
        <v>#VALUE!</v>
      </c>
      <c r="G20" s="496" t="e">
        <f aca="false">IF(#REF!="","",#REF!)</f>
        <v>#VALUE!</v>
      </c>
      <c r="H20" s="497" t="e">
        <f aca="false">IF(#REF!="","",#REF!)</f>
        <v>#VALUE!</v>
      </c>
      <c r="I20" s="496" t="e">
        <f aca="false">IF(#REF!="","",#REF!)</f>
        <v>#VALUE!</v>
      </c>
      <c r="J20" s="496" t="e">
        <f aca="false">IF(#REF!="","",#REF!)</f>
        <v>#VALUE!</v>
      </c>
      <c r="K20" s="505"/>
      <c r="L20" s="506"/>
      <c r="M20" s="506"/>
      <c r="N20" s="506"/>
      <c r="O20" s="506"/>
      <c r="P20" s="506"/>
      <c r="Q20" s="506"/>
      <c r="R20" s="506"/>
      <c r="S20" s="506"/>
      <c r="T20" s="506"/>
      <c r="U20" s="506"/>
      <c r="V20" s="479"/>
      <c r="W20" s="479"/>
      <c r="X20" s="479"/>
      <c r="Y20" s="479"/>
      <c r="Z20" s="479"/>
      <c r="AA20" s="479"/>
      <c r="AB20" s="479"/>
      <c r="AC20" s="479"/>
      <c r="AD20" s="479"/>
      <c r="AE20" s="479"/>
      <c r="AF20" s="500"/>
      <c r="AG20" s="501" t="e">
        <f aca="false">IF(H20&lt;$E$87,"Vétéran 3",IF(H20&lt;$E$88,"Vétéran 2",IF(H20&lt;$E$89,"Vétéran 1",IF(H20&lt;$E$90,"Senior",IF(H20&lt;$E$91,"Junior",IF(H20&lt;$E$92,"Cadet",IF(H20&lt;$E$93,"Minime",IF(H20&lt;$E$94,"Benjamin","Poussin"))))))))</f>
        <v>#VALUE!</v>
      </c>
      <c r="AH20" s="502"/>
      <c r="AI20" s="503" t="e">
        <f aca="false">IF(H20&lt;XXX1!$L$41,"Vétéran 3",IF(H20&lt;XXX1!$L$42,"Vétéran 2",IF(H20&lt;XXX1!$L$43,"Vétéran 1",IF(H20&lt;XXX1!$L$44,"Senior",IF(H20&lt;XXX1!$L$45,"Junior",IF(H20&lt;XXX1!$L$46,"Cadet",IF(H20&lt;XXX1!$L$47,"Minime",IF(H20&lt;XXX1!$L$48,"Benjamin","Poussin"))))))))</f>
        <v>#VALUE!</v>
      </c>
      <c r="AJ20" s="504" t="e">
        <f aca="false">IF(G20="F",1,"")</f>
        <v>#VALUE!</v>
      </c>
      <c r="AK20" s="504"/>
      <c r="AL20" s="462"/>
      <c r="AM20" s="176"/>
      <c r="IQ20" s="484"/>
      <c r="IR20" s="482"/>
      <c r="IS20" s="483"/>
    </row>
    <row r="21" customFormat="false" ht="21.75" hidden="false" customHeight="true" outlineLevel="0" collapsed="false">
      <c r="A21" s="494"/>
      <c r="B21" s="495" t="n">
        <v>14</v>
      </c>
      <c r="C21" s="496" t="e">
        <f aca="false">IF(#REF!="","",#REF!)</f>
        <v>#VALUE!</v>
      </c>
      <c r="D21" s="496" t="e">
        <f aca="false">IF(#REF!="","",#REF!)</f>
        <v>#VALUE!</v>
      </c>
      <c r="E21" s="496" t="e">
        <f aca="false">IF(#REF!="","",#REF!)</f>
        <v>#VALUE!</v>
      </c>
      <c r="F21" s="496" t="e">
        <f aca="false">IF(#REF!="","",#REF!)</f>
        <v>#VALUE!</v>
      </c>
      <c r="G21" s="496" t="e">
        <f aca="false">IF(#REF!="","",#REF!)</f>
        <v>#VALUE!</v>
      </c>
      <c r="H21" s="497" t="e">
        <f aca="false">IF(#REF!="","",#REF!)</f>
        <v>#VALUE!</v>
      </c>
      <c r="I21" s="496" t="e">
        <f aca="false">IF(#REF!="","",#REF!)</f>
        <v>#VALUE!</v>
      </c>
      <c r="J21" s="496" t="e">
        <f aca="false">IF(#REF!="","",#REF!)</f>
        <v>#VALUE!</v>
      </c>
      <c r="K21" s="505"/>
      <c r="L21" s="506"/>
      <c r="M21" s="506"/>
      <c r="N21" s="506"/>
      <c r="O21" s="506"/>
      <c r="P21" s="506"/>
      <c r="Q21" s="506"/>
      <c r="R21" s="506"/>
      <c r="S21" s="506"/>
      <c r="T21" s="506"/>
      <c r="U21" s="506"/>
      <c r="V21" s="479"/>
      <c r="W21" s="479"/>
      <c r="X21" s="479"/>
      <c r="Y21" s="479"/>
      <c r="Z21" s="479"/>
      <c r="AA21" s="479"/>
      <c r="AB21" s="479"/>
      <c r="AC21" s="479"/>
      <c r="AD21" s="479"/>
      <c r="AE21" s="479"/>
      <c r="AF21" s="500"/>
      <c r="AG21" s="501" t="e">
        <f aca="false">IF(H21&lt;$E$87,"Vétéran 3",IF(H21&lt;$E$88,"Vétéran 2",IF(H21&lt;$E$89,"Vétéran 1",IF(H21&lt;$E$90,"Senior",IF(H21&lt;$E$91,"Junior",IF(H21&lt;$E$92,"Cadet",IF(H21&lt;$E$93,"Minime",IF(H21&lt;$E$94,"Benjamin","Poussin"))))))))</f>
        <v>#VALUE!</v>
      </c>
      <c r="AH21" s="502"/>
      <c r="AI21" s="503" t="e">
        <f aca="false">IF(H21&lt;XXX1!$L$41,"Vétéran 3",IF(H21&lt;XXX1!$L$42,"Vétéran 2",IF(H21&lt;XXX1!$L$43,"Vétéran 1",IF(H21&lt;XXX1!$L$44,"Senior",IF(H21&lt;XXX1!$L$45,"Junior",IF(H21&lt;XXX1!$L$46,"Cadet",IF(H21&lt;XXX1!$L$47,"Minime",IF(H21&lt;XXX1!$L$48,"Benjamin","Poussin"))))))))</f>
        <v>#VALUE!</v>
      </c>
      <c r="AJ21" s="504" t="e">
        <f aca="false">IF(G21="F",1,"")</f>
        <v>#VALUE!</v>
      </c>
      <c r="AK21" s="504"/>
      <c r="AL21" s="462"/>
      <c r="AM21" s="176"/>
      <c r="IQ21" s="484"/>
      <c r="IR21" s="482"/>
      <c r="IS21" s="483"/>
    </row>
    <row r="22" customFormat="false" ht="21.75" hidden="false" customHeight="true" outlineLevel="0" collapsed="false">
      <c r="A22" s="494"/>
      <c r="B22" s="495" t="n">
        <v>15</v>
      </c>
      <c r="C22" s="496" t="e">
        <f aca="false">IF(#REF!="","",#REF!)</f>
        <v>#VALUE!</v>
      </c>
      <c r="D22" s="496" t="e">
        <f aca="false">IF(#REF!="","",#REF!)</f>
        <v>#VALUE!</v>
      </c>
      <c r="E22" s="496" t="e">
        <f aca="false">IF(#REF!="","",#REF!)</f>
        <v>#VALUE!</v>
      </c>
      <c r="F22" s="496" t="e">
        <f aca="false">IF(#REF!="","",#REF!)</f>
        <v>#VALUE!</v>
      </c>
      <c r="G22" s="496" t="e">
        <f aca="false">IF(#REF!="","",#REF!)</f>
        <v>#VALUE!</v>
      </c>
      <c r="H22" s="497" t="e">
        <f aca="false">IF(#REF!="","",#REF!)</f>
        <v>#VALUE!</v>
      </c>
      <c r="I22" s="496" t="e">
        <f aca="false">IF(#REF!="","",#REF!)</f>
        <v>#VALUE!</v>
      </c>
      <c r="J22" s="496" t="e">
        <f aca="false">IF(#REF!="","",#REF!)</f>
        <v>#VALUE!</v>
      </c>
      <c r="K22" s="505"/>
      <c r="L22" s="506"/>
      <c r="M22" s="506"/>
      <c r="N22" s="506"/>
      <c r="O22" s="506"/>
      <c r="P22" s="506"/>
      <c r="Q22" s="506"/>
      <c r="R22" s="506"/>
      <c r="S22" s="506"/>
      <c r="T22" s="506"/>
      <c r="U22" s="506"/>
      <c r="V22" s="479"/>
      <c r="W22" s="479"/>
      <c r="X22" s="479"/>
      <c r="Y22" s="479"/>
      <c r="Z22" s="479"/>
      <c r="AA22" s="479"/>
      <c r="AB22" s="479"/>
      <c r="AC22" s="479"/>
      <c r="AD22" s="479"/>
      <c r="AE22" s="479"/>
      <c r="AF22" s="500"/>
      <c r="AG22" s="501" t="e">
        <f aca="false">IF(H22&lt;$E$87,"Vétéran 3",IF(H22&lt;$E$88,"Vétéran 2",IF(H22&lt;$E$89,"Vétéran 1",IF(H22&lt;$E$90,"Senior",IF(H22&lt;$E$91,"Junior",IF(H22&lt;$E$92,"Cadet",IF(H22&lt;$E$93,"Minime",IF(H22&lt;$E$94,"Benjamin","Poussin"))))))))</f>
        <v>#VALUE!</v>
      </c>
      <c r="AH22" s="502"/>
      <c r="AI22" s="503" t="e">
        <f aca="false">IF(H22&lt;XXX1!$L$41,"Vétéran 3",IF(H22&lt;XXX1!$L$42,"Vétéran 2",IF(H22&lt;XXX1!$L$43,"Vétéran 1",IF(H22&lt;XXX1!$L$44,"Senior",IF(H22&lt;XXX1!$L$45,"Junior",IF(H22&lt;XXX1!$L$46,"Cadet",IF(H22&lt;XXX1!$L$47,"Minime",IF(H22&lt;XXX1!$L$48,"Benjamin","Poussin"))))))))</f>
        <v>#VALUE!</v>
      </c>
      <c r="AJ22" s="504" t="e">
        <f aca="false">IF(G22="F",1,"")</f>
        <v>#VALUE!</v>
      </c>
      <c r="AK22" s="504"/>
      <c r="AL22" s="462"/>
      <c r="AM22" s="176"/>
      <c r="IQ22" s="484"/>
      <c r="IR22" s="482"/>
      <c r="IS22" s="483"/>
    </row>
    <row r="23" customFormat="false" ht="21.75" hidden="false" customHeight="true" outlineLevel="0" collapsed="false">
      <c r="A23" s="494"/>
      <c r="B23" s="495" t="n">
        <v>16</v>
      </c>
      <c r="C23" s="496" t="e">
        <f aca="false">IF(#REF!="","",#REF!)</f>
        <v>#VALUE!</v>
      </c>
      <c r="D23" s="496" t="e">
        <f aca="false">IF(#REF!="","",#REF!)</f>
        <v>#VALUE!</v>
      </c>
      <c r="E23" s="496" t="e">
        <f aca="false">IF(#REF!="","",#REF!)</f>
        <v>#VALUE!</v>
      </c>
      <c r="F23" s="496" t="e">
        <f aca="false">IF(#REF!="","",#REF!)</f>
        <v>#VALUE!</v>
      </c>
      <c r="G23" s="496" t="e">
        <f aca="false">IF(#REF!="","",#REF!)</f>
        <v>#VALUE!</v>
      </c>
      <c r="H23" s="497" t="e">
        <f aca="false">IF(#REF!="","",#REF!)</f>
        <v>#VALUE!</v>
      </c>
      <c r="I23" s="496" t="e">
        <f aca="false">IF(#REF!="","",#REF!)</f>
        <v>#VALUE!</v>
      </c>
      <c r="J23" s="496" t="e">
        <f aca="false">IF(#REF!="","",#REF!)</f>
        <v>#VALUE!</v>
      </c>
      <c r="K23" s="505"/>
      <c r="L23" s="506"/>
      <c r="M23" s="506"/>
      <c r="N23" s="506"/>
      <c r="O23" s="506"/>
      <c r="P23" s="506"/>
      <c r="Q23" s="506"/>
      <c r="R23" s="506"/>
      <c r="S23" s="506"/>
      <c r="T23" s="506"/>
      <c r="U23" s="506"/>
      <c r="V23" s="479"/>
      <c r="W23" s="479"/>
      <c r="X23" s="479"/>
      <c r="Y23" s="479"/>
      <c r="Z23" s="479"/>
      <c r="AA23" s="479"/>
      <c r="AB23" s="479"/>
      <c r="AC23" s="479"/>
      <c r="AD23" s="479"/>
      <c r="AE23" s="479"/>
      <c r="AF23" s="500"/>
      <c r="AG23" s="501" t="e">
        <f aca="false">IF(H23&lt;$E$87,"Vétéran 3",IF(H23&lt;$E$88,"Vétéran 2",IF(H23&lt;$E$89,"Vétéran 1",IF(H23&lt;$E$90,"Senior",IF(H23&lt;$E$91,"Junior",IF(H23&lt;$E$92,"Cadet",IF(H23&lt;$E$93,"Minime",IF(H23&lt;$E$94,"Benjamin","Poussin"))))))))</f>
        <v>#VALUE!</v>
      </c>
      <c r="AH23" s="502"/>
      <c r="AI23" s="503" t="e">
        <f aca="false">IF(H23&lt;XXX1!$L$41,"Vétéran 3",IF(H23&lt;XXX1!$L$42,"Vétéran 2",IF(H23&lt;XXX1!$L$43,"Vétéran 1",IF(H23&lt;XXX1!$L$44,"Senior",IF(H23&lt;XXX1!$L$45,"Junior",IF(H23&lt;XXX1!$L$46,"Cadet",IF(H23&lt;XXX1!$L$47,"Minime",IF(H23&lt;XXX1!$L$48,"Benjamin","Poussin"))))))))</f>
        <v>#VALUE!</v>
      </c>
      <c r="AJ23" s="504" t="e">
        <f aca="false">IF(G23="F",1,"")</f>
        <v>#VALUE!</v>
      </c>
      <c r="AK23" s="504"/>
      <c r="AL23" s="462"/>
      <c r="AM23" s="176"/>
      <c r="IQ23" s="484"/>
      <c r="IR23" s="482"/>
      <c r="IS23" s="483"/>
    </row>
    <row r="24" customFormat="false" ht="21.75" hidden="false" customHeight="true" outlineLevel="0" collapsed="false">
      <c r="A24" s="494"/>
      <c r="B24" s="495" t="n">
        <v>17</v>
      </c>
      <c r="C24" s="496" t="e">
        <f aca="false">IF(#REF!="","",#REF!)</f>
        <v>#VALUE!</v>
      </c>
      <c r="D24" s="496" t="e">
        <f aca="false">IF(#REF!="","",#REF!)</f>
        <v>#VALUE!</v>
      </c>
      <c r="E24" s="496" t="e">
        <f aca="false">IF(#REF!="","",#REF!)</f>
        <v>#VALUE!</v>
      </c>
      <c r="F24" s="496" t="e">
        <f aca="false">IF(#REF!="","",#REF!)</f>
        <v>#VALUE!</v>
      </c>
      <c r="G24" s="496" t="e">
        <f aca="false">IF(#REF!="","",#REF!)</f>
        <v>#VALUE!</v>
      </c>
      <c r="H24" s="497" t="e">
        <f aca="false">IF(#REF!="","",#REF!)</f>
        <v>#VALUE!</v>
      </c>
      <c r="I24" s="496" t="e">
        <f aca="false">IF(#REF!="","",#REF!)</f>
        <v>#VALUE!</v>
      </c>
      <c r="J24" s="496" t="e">
        <f aca="false">IF(#REF!="","",#REF!)</f>
        <v>#VALUE!</v>
      </c>
      <c r="K24" s="505"/>
      <c r="L24" s="506"/>
      <c r="M24" s="506"/>
      <c r="N24" s="506"/>
      <c r="O24" s="506"/>
      <c r="P24" s="506"/>
      <c r="Q24" s="506"/>
      <c r="R24" s="506"/>
      <c r="S24" s="506"/>
      <c r="T24" s="506"/>
      <c r="U24" s="506"/>
      <c r="V24" s="479"/>
      <c r="W24" s="479"/>
      <c r="X24" s="479"/>
      <c r="Y24" s="479"/>
      <c r="Z24" s="479"/>
      <c r="AA24" s="479"/>
      <c r="AB24" s="479"/>
      <c r="AC24" s="479"/>
      <c r="AD24" s="479"/>
      <c r="AE24" s="479"/>
      <c r="AF24" s="500"/>
      <c r="AG24" s="501" t="e">
        <f aca="false">IF(H24&lt;$E$87,"Vétéran 3",IF(H24&lt;$E$88,"Vétéran 2",IF(H24&lt;$E$89,"Vétéran 1",IF(H24&lt;$E$90,"Senior",IF(H24&lt;$E$91,"Junior",IF(H24&lt;$E$92,"Cadet",IF(H24&lt;$E$93,"Minime",IF(H24&lt;$E$94,"Benjamin","Poussin"))))))))</f>
        <v>#VALUE!</v>
      </c>
      <c r="AH24" s="502"/>
      <c r="AI24" s="503" t="e">
        <f aca="false">IF(H24&lt;XXX1!$L$41,"Vétéran 3",IF(H24&lt;XXX1!$L$42,"Vétéran 2",IF(H24&lt;XXX1!$L$43,"Vétéran 1",IF(H24&lt;XXX1!$L$44,"Senior",IF(H24&lt;XXX1!$L$45,"Junior",IF(H24&lt;XXX1!$L$46,"Cadet",IF(H24&lt;XXX1!$L$47,"Minime",IF(H24&lt;XXX1!$L$48,"Benjamin","Poussin"))))))))</f>
        <v>#VALUE!</v>
      </c>
      <c r="AJ24" s="504" t="e">
        <f aca="false">IF(G24="F",1,"")</f>
        <v>#VALUE!</v>
      </c>
      <c r="AK24" s="504"/>
      <c r="AL24" s="462"/>
      <c r="AM24" s="176"/>
      <c r="IQ24" s="484"/>
      <c r="IR24" s="482"/>
      <c r="IS24" s="483"/>
    </row>
    <row r="25" customFormat="false" ht="21.75" hidden="false" customHeight="true" outlineLevel="0" collapsed="false">
      <c r="A25" s="494"/>
      <c r="B25" s="495" t="n">
        <v>18</v>
      </c>
      <c r="C25" s="496" t="e">
        <f aca="false">IF(#REF!="","",#REF!)</f>
        <v>#VALUE!</v>
      </c>
      <c r="D25" s="496" t="e">
        <f aca="false">IF(#REF!="","",#REF!)</f>
        <v>#VALUE!</v>
      </c>
      <c r="E25" s="496" t="e">
        <f aca="false">IF(#REF!="","",#REF!)</f>
        <v>#VALUE!</v>
      </c>
      <c r="F25" s="496" t="e">
        <f aca="false">IF(#REF!="","",#REF!)</f>
        <v>#VALUE!</v>
      </c>
      <c r="G25" s="496" t="e">
        <f aca="false">IF(#REF!="","",#REF!)</f>
        <v>#VALUE!</v>
      </c>
      <c r="H25" s="497" t="e">
        <f aca="false">IF(#REF!="","",#REF!)</f>
        <v>#VALUE!</v>
      </c>
      <c r="I25" s="496" t="e">
        <f aca="false">IF(#REF!="","",#REF!)</f>
        <v>#VALUE!</v>
      </c>
      <c r="J25" s="496" t="e">
        <f aca="false">IF(#REF!="","",#REF!)</f>
        <v>#VALUE!</v>
      </c>
      <c r="K25" s="505"/>
      <c r="L25" s="506"/>
      <c r="M25" s="506"/>
      <c r="N25" s="506"/>
      <c r="O25" s="506"/>
      <c r="P25" s="506"/>
      <c r="Q25" s="506"/>
      <c r="R25" s="506"/>
      <c r="S25" s="506"/>
      <c r="T25" s="506"/>
      <c r="U25" s="506"/>
      <c r="V25" s="479"/>
      <c r="W25" s="479"/>
      <c r="X25" s="479"/>
      <c r="Y25" s="479"/>
      <c r="Z25" s="479"/>
      <c r="AA25" s="479"/>
      <c r="AB25" s="479"/>
      <c r="AC25" s="479"/>
      <c r="AD25" s="479"/>
      <c r="AE25" s="479"/>
      <c r="AF25" s="500"/>
      <c r="AG25" s="501" t="e">
        <f aca="false">IF(H25&lt;$E$87,"Vétéran 3",IF(H25&lt;$E$88,"Vétéran 2",IF(H25&lt;$E$89,"Vétéran 1",IF(H25&lt;$E$90,"Senior",IF(H25&lt;$E$91,"Junior",IF(H25&lt;$E$92,"Cadet",IF(H25&lt;$E$93,"Minime",IF(H25&lt;$E$94,"Benjamin","Poussin"))))))))</f>
        <v>#VALUE!</v>
      </c>
      <c r="AH25" s="502"/>
      <c r="AI25" s="503" t="e">
        <f aca="false">IF(H25&lt;XXX1!$L$41,"Vétéran 3",IF(H25&lt;XXX1!$L$42,"Vétéran 2",IF(H25&lt;XXX1!$L$43,"Vétéran 1",IF(H25&lt;XXX1!$L$44,"Senior",IF(H25&lt;XXX1!$L$45,"Junior",IF(H25&lt;XXX1!$L$46,"Cadet",IF(H25&lt;XXX1!$L$47,"Minime",IF(H25&lt;XXX1!$L$48,"Benjamin","Poussin"))))))))</f>
        <v>#VALUE!</v>
      </c>
      <c r="AJ25" s="504" t="e">
        <f aca="false">IF(G25="F",1,"")</f>
        <v>#VALUE!</v>
      </c>
      <c r="AK25" s="504"/>
      <c r="AL25" s="462"/>
      <c r="AM25" s="176"/>
      <c r="IQ25" s="484"/>
      <c r="IR25" s="482"/>
      <c r="IS25" s="483"/>
    </row>
    <row r="26" customFormat="false" ht="21.75" hidden="false" customHeight="true" outlineLevel="0" collapsed="false">
      <c r="A26" s="494"/>
      <c r="B26" s="495" t="n">
        <v>19</v>
      </c>
      <c r="C26" s="496" t="e">
        <f aca="false">IF(#REF!="","",#REF!)</f>
        <v>#VALUE!</v>
      </c>
      <c r="D26" s="496" t="e">
        <f aca="false">IF(#REF!="","",#REF!)</f>
        <v>#VALUE!</v>
      </c>
      <c r="E26" s="496" t="e">
        <f aca="false">IF(#REF!="","",#REF!)</f>
        <v>#VALUE!</v>
      </c>
      <c r="F26" s="496" t="e">
        <f aca="false">IF(#REF!="","",#REF!)</f>
        <v>#VALUE!</v>
      </c>
      <c r="G26" s="496" t="e">
        <f aca="false">IF(#REF!="","",#REF!)</f>
        <v>#VALUE!</v>
      </c>
      <c r="H26" s="497" t="e">
        <f aca="false">IF(#REF!="","",#REF!)</f>
        <v>#VALUE!</v>
      </c>
      <c r="I26" s="496" t="e">
        <f aca="false">IF(#REF!="","",#REF!)</f>
        <v>#VALUE!</v>
      </c>
      <c r="J26" s="496" t="e">
        <f aca="false">IF(#REF!="","",#REF!)</f>
        <v>#VALUE!</v>
      </c>
      <c r="K26" s="505"/>
      <c r="L26" s="506"/>
      <c r="M26" s="506"/>
      <c r="N26" s="506"/>
      <c r="O26" s="506"/>
      <c r="P26" s="506"/>
      <c r="Q26" s="506"/>
      <c r="R26" s="506"/>
      <c r="S26" s="506"/>
      <c r="T26" s="506"/>
      <c r="U26" s="506"/>
      <c r="V26" s="479"/>
      <c r="W26" s="479"/>
      <c r="X26" s="479"/>
      <c r="Y26" s="479"/>
      <c r="Z26" s="479"/>
      <c r="AA26" s="479"/>
      <c r="AB26" s="479"/>
      <c r="AC26" s="479"/>
      <c r="AD26" s="479"/>
      <c r="AE26" s="479"/>
      <c r="AF26" s="500"/>
      <c r="AG26" s="501" t="e">
        <f aca="false">IF(H26&lt;$E$87,"Vétéran 3",IF(H26&lt;$E$88,"Vétéran 2",IF(H26&lt;$E$89,"Vétéran 1",IF(H26&lt;$E$90,"Senior",IF(H26&lt;$E$91,"Junior",IF(H26&lt;$E$92,"Cadet",IF(H26&lt;$E$93,"Minime",IF(H26&lt;$E$94,"Benjamin","Poussin"))))))))</f>
        <v>#VALUE!</v>
      </c>
      <c r="AH26" s="502"/>
      <c r="AI26" s="503" t="e">
        <f aca="false">IF(H26&lt;XXX1!$L$41,"Vétéran 3",IF(H26&lt;XXX1!$L$42,"Vétéran 2",IF(H26&lt;XXX1!$L$43,"Vétéran 1",IF(H26&lt;XXX1!$L$44,"Senior",IF(H26&lt;XXX1!$L$45,"Junior",IF(H26&lt;XXX1!$L$46,"Cadet",IF(H26&lt;XXX1!$L$47,"Minime",IF(H26&lt;XXX1!$L$48,"Benjamin","Poussin"))))))))</f>
        <v>#VALUE!</v>
      </c>
      <c r="AJ26" s="504" t="e">
        <f aca="false">IF(G26="F",1,"")</f>
        <v>#VALUE!</v>
      </c>
      <c r="AK26" s="504"/>
      <c r="AL26" s="462"/>
      <c r="AM26" s="176"/>
      <c r="IQ26" s="484"/>
      <c r="IR26" s="482"/>
      <c r="IS26" s="483"/>
    </row>
    <row r="27" customFormat="false" ht="21.75" hidden="false" customHeight="true" outlineLevel="0" collapsed="false">
      <c r="A27" s="494"/>
      <c r="B27" s="495" t="n">
        <v>20</v>
      </c>
      <c r="C27" s="496" t="e">
        <f aca="false">IF(#REF!="","",#REF!)</f>
        <v>#VALUE!</v>
      </c>
      <c r="D27" s="496" t="e">
        <f aca="false">IF(#REF!="","",#REF!)</f>
        <v>#VALUE!</v>
      </c>
      <c r="E27" s="496" t="e">
        <f aca="false">IF(#REF!="","",#REF!)</f>
        <v>#VALUE!</v>
      </c>
      <c r="F27" s="496" t="e">
        <f aca="false">IF(#REF!="","",#REF!)</f>
        <v>#VALUE!</v>
      </c>
      <c r="G27" s="496" t="e">
        <f aca="false">IF(#REF!="","",#REF!)</f>
        <v>#VALUE!</v>
      </c>
      <c r="H27" s="497" t="e">
        <f aca="false">IF(#REF!="","",#REF!)</f>
        <v>#VALUE!</v>
      </c>
      <c r="I27" s="496" t="e">
        <f aca="false">IF(#REF!="","",#REF!)</f>
        <v>#VALUE!</v>
      </c>
      <c r="J27" s="496" t="e">
        <f aca="false">IF(#REF!="","",#REF!)</f>
        <v>#VALUE!</v>
      </c>
      <c r="K27" s="505"/>
      <c r="L27" s="506"/>
      <c r="M27" s="506"/>
      <c r="N27" s="506"/>
      <c r="O27" s="506"/>
      <c r="P27" s="506"/>
      <c r="Q27" s="506"/>
      <c r="R27" s="506"/>
      <c r="S27" s="506"/>
      <c r="T27" s="506"/>
      <c r="U27" s="506"/>
      <c r="V27" s="479"/>
      <c r="W27" s="479"/>
      <c r="X27" s="479"/>
      <c r="Y27" s="479"/>
      <c r="Z27" s="479"/>
      <c r="AA27" s="479"/>
      <c r="AB27" s="479"/>
      <c r="AC27" s="479"/>
      <c r="AD27" s="479"/>
      <c r="AE27" s="479"/>
      <c r="AF27" s="500"/>
      <c r="AG27" s="501" t="e">
        <f aca="false">IF(H27&lt;$E$87,"Vétéran 3",IF(H27&lt;$E$88,"Vétéran 2",IF(H27&lt;$E$89,"Vétéran 1",IF(H27&lt;$E$90,"Senior",IF(H27&lt;$E$91,"Junior",IF(H27&lt;$E$92,"Cadet",IF(H27&lt;$E$93,"Minime",IF(H27&lt;$E$94,"Benjamin","Poussin"))))))))</f>
        <v>#VALUE!</v>
      </c>
      <c r="AH27" s="502"/>
      <c r="AI27" s="503" t="e">
        <f aca="false">IF(H27&lt;XXX1!$L$41,"Vétéran 3",IF(H27&lt;XXX1!$L$42,"Vétéran 2",IF(H27&lt;XXX1!$L$43,"Vétéran 1",IF(H27&lt;XXX1!$L$44,"Senior",IF(H27&lt;XXX1!$L$45,"Junior",IF(H27&lt;XXX1!$L$46,"Cadet",IF(H27&lt;XXX1!$L$47,"Minime",IF(H27&lt;XXX1!$L$48,"Benjamin","Poussin"))))))))</f>
        <v>#VALUE!</v>
      </c>
      <c r="AJ27" s="504" t="e">
        <f aca="false">IF(G27="F",1,"")</f>
        <v>#VALUE!</v>
      </c>
      <c r="AK27" s="504"/>
      <c r="AL27" s="462"/>
      <c r="AM27" s="176"/>
      <c r="IQ27" s="484"/>
      <c r="IR27" s="482"/>
      <c r="IS27" s="483"/>
    </row>
    <row r="28" customFormat="false" ht="21.75" hidden="false" customHeight="true" outlineLevel="0" collapsed="false">
      <c r="A28" s="494"/>
      <c r="B28" s="507" t="n">
        <v>21</v>
      </c>
      <c r="C28" s="496" t="e">
        <f aca="false">IF(#REF!="","",#REF!)</f>
        <v>#VALUE!</v>
      </c>
      <c r="D28" s="496" t="e">
        <f aca="false">IF(#REF!="","",#REF!)</f>
        <v>#VALUE!</v>
      </c>
      <c r="E28" s="496" t="e">
        <f aca="false">IF(#REF!="","",#REF!)</f>
        <v>#VALUE!</v>
      </c>
      <c r="F28" s="496" t="e">
        <f aca="false">IF(#REF!="","",#REF!)</f>
        <v>#VALUE!</v>
      </c>
      <c r="G28" s="496" t="e">
        <f aca="false">IF(#REF!="","",#REF!)</f>
        <v>#VALUE!</v>
      </c>
      <c r="H28" s="497" t="e">
        <f aca="false">IF(#REF!="","",#REF!)</f>
        <v>#VALUE!</v>
      </c>
      <c r="I28" s="496" t="e">
        <f aca="false">IF(#REF!="","",#REF!)</f>
        <v>#VALUE!</v>
      </c>
      <c r="J28" s="496" t="e">
        <f aca="false">IF(#REF!="","",#REF!)</f>
        <v>#VALUE!</v>
      </c>
      <c r="K28" s="505"/>
      <c r="L28" s="506"/>
      <c r="M28" s="506"/>
      <c r="N28" s="506"/>
      <c r="O28" s="506"/>
      <c r="P28" s="506"/>
      <c r="Q28" s="506"/>
      <c r="R28" s="506"/>
      <c r="S28" s="506"/>
      <c r="T28" s="506"/>
      <c r="U28" s="506"/>
      <c r="V28" s="479"/>
      <c r="W28" s="479"/>
      <c r="X28" s="479"/>
      <c r="Y28" s="479"/>
      <c r="Z28" s="479"/>
      <c r="AA28" s="479"/>
      <c r="AB28" s="479"/>
      <c r="AC28" s="479"/>
      <c r="AD28" s="479"/>
      <c r="AE28" s="479"/>
      <c r="AF28" s="500"/>
      <c r="AG28" s="501" t="e">
        <f aca="false">IF(H28&lt;$E$87,"Vétéran 3",IF(H28&lt;$E$88,"Vétéran 2",IF(H28&lt;$E$89,"Vétéran 1",IF(H28&lt;$E$90,"Senior",IF(H28&lt;$E$91,"Junior",IF(H28&lt;$E$92,"Cadet",IF(H28&lt;$E$93,"Minime",IF(H28&lt;$E$94,"Benjamin","Poussin"))))))))</f>
        <v>#VALUE!</v>
      </c>
      <c r="AH28" s="502"/>
      <c r="AI28" s="503" t="e">
        <f aca="false">IF(H28&lt;XXX1!$L$41,"Vétéran 3",IF(H28&lt;XXX1!$L$42,"Vétéran 2",IF(H28&lt;XXX1!$L$43,"Vétéran 1",IF(H28&lt;XXX1!$L$44,"Senior",IF(H28&lt;XXX1!$L$45,"Junior",IF(H28&lt;XXX1!$L$46,"Cadet",IF(H28&lt;XXX1!$L$47,"Minime",IF(H28&lt;XXX1!$L$48,"Benjamin","Poussin"))))))))</f>
        <v>#VALUE!</v>
      </c>
      <c r="AJ28" s="504" t="e">
        <f aca="false">IF(G28="F",1,"")</f>
        <v>#VALUE!</v>
      </c>
      <c r="AK28" s="504"/>
      <c r="AL28" s="462"/>
      <c r="AM28" s="176"/>
      <c r="IQ28" s="484"/>
      <c r="IR28" s="482"/>
      <c r="IS28" s="483"/>
    </row>
    <row r="29" customFormat="false" ht="21.75" hidden="false" customHeight="true" outlineLevel="0" collapsed="false">
      <c r="A29" s="494"/>
      <c r="B29" s="507" t="n">
        <v>22</v>
      </c>
      <c r="C29" s="496" t="e">
        <f aca="false">IF(#REF!="","",#REF!)</f>
        <v>#VALUE!</v>
      </c>
      <c r="D29" s="496" t="e">
        <f aca="false">IF(#REF!="","",#REF!)</f>
        <v>#VALUE!</v>
      </c>
      <c r="E29" s="496" t="e">
        <f aca="false">IF(#REF!="","",#REF!)</f>
        <v>#VALUE!</v>
      </c>
      <c r="F29" s="496" t="e">
        <f aca="false">IF(#REF!="","",#REF!)</f>
        <v>#VALUE!</v>
      </c>
      <c r="G29" s="496" t="e">
        <f aca="false">IF(#REF!="","",#REF!)</f>
        <v>#VALUE!</v>
      </c>
      <c r="H29" s="497" t="e">
        <f aca="false">IF(#REF!="","",#REF!)</f>
        <v>#VALUE!</v>
      </c>
      <c r="I29" s="496" t="e">
        <f aca="false">IF(#REF!="","",#REF!)</f>
        <v>#VALUE!</v>
      </c>
      <c r="J29" s="496" t="e">
        <f aca="false">IF(#REF!="","",#REF!)</f>
        <v>#VALUE!</v>
      </c>
      <c r="K29" s="505"/>
      <c r="L29" s="506"/>
      <c r="M29" s="506"/>
      <c r="N29" s="506"/>
      <c r="O29" s="506"/>
      <c r="P29" s="506"/>
      <c r="Q29" s="506"/>
      <c r="R29" s="506"/>
      <c r="S29" s="506"/>
      <c r="T29" s="506"/>
      <c r="U29" s="506"/>
      <c r="V29" s="479"/>
      <c r="W29" s="479"/>
      <c r="X29" s="479"/>
      <c r="Y29" s="479"/>
      <c r="Z29" s="479"/>
      <c r="AA29" s="479"/>
      <c r="AB29" s="479"/>
      <c r="AC29" s="479"/>
      <c r="AD29" s="479"/>
      <c r="AE29" s="479"/>
      <c r="AF29" s="500"/>
      <c r="AG29" s="501" t="e">
        <f aca="false">IF(H29&lt;$E$87,"Vétéran 3",IF(H29&lt;$E$88,"Vétéran 2",IF(H29&lt;$E$89,"Vétéran 1",IF(H29&lt;$E$90,"Senior",IF(H29&lt;$E$91,"Junior",IF(H29&lt;$E$92,"Cadet",IF(H29&lt;$E$93,"Minime",IF(H29&lt;$E$94,"Benjamin","Poussin"))))))))</f>
        <v>#VALUE!</v>
      </c>
      <c r="AH29" s="502"/>
      <c r="AI29" s="503" t="e">
        <f aca="false">IF(H29&lt;XXX1!$L$41,"Vétéran 3",IF(H29&lt;XXX1!$L$42,"Vétéran 2",IF(H29&lt;XXX1!$L$43,"Vétéran 1",IF(H29&lt;XXX1!$L$44,"Senior",IF(H29&lt;XXX1!$L$45,"Junior",IF(H29&lt;XXX1!$L$46,"Cadet",IF(H29&lt;XXX1!$L$47,"Minime",IF(H29&lt;XXX1!$L$48,"Benjamin","Poussin"))))))))</f>
        <v>#VALUE!</v>
      </c>
      <c r="AJ29" s="504" t="e">
        <f aca="false">IF(G29="F",1,"")</f>
        <v>#VALUE!</v>
      </c>
      <c r="AK29" s="504"/>
      <c r="AL29" s="462"/>
      <c r="AM29" s="176"/>
      <c r="IQ29" s="484"/>
      <c r="IR29" s="482"/>
      <c r="IS29" s="483"/>
    </row>
    <row r="30" customFormat="false" ht="21.75" hidden="false" customHeight="true" outlineLevel="0" collapsed="false">
      <c r="A30" s="494"/>
      <c r="B30" s="507" t="n">
        <v>23</v>
      </c>
      <c r="C30" s="496" t="e">
        <f aca="false">IF(#REF!="","",#REF!)</f>
        <v>#VALUE!</v>
      </c>
      <c r="D30" s="496" t="e">
        <f aca="false">IF(#REF!="","",#REF!)</f>
        <v>#VALUE!</v>
      </c>
      <c r="E30" s="496" t="e">
        <f aca="false">IF(#REF!="","",#REF!)</f>
        <v>#VALUE!</v>
      </c>
      <c r="F30" s="496" t="e">
        <f aca="false">IF(#REF!="","",#REF!)</f>
        <v>#VALUE!</v>
      </c>
      <c r="G30" s="496" t="e">
        <f aca="false">IF(#REF!="","",#REF!)</f>
        <v>#VALUE!</v>
      </c>
      <c r="H30" s="497" t="e">
        <f aca="false">IF(#REF!="","",#REF!)</f>
        <v>#VALUE!</v>
      </c>
      <c r="I30" s="496" t="e">
        <f aca="false">IF(#REF!="","",#REF!)</f>
        <v>#VALUE!</v>
      </c>
      <c r="J30" s="496" t="e">
        <f aca="false">IF(#REF!="","",#REF!)</f>
        <v>#VALUE!</v>
      </c>
      <c r="K30" s="505"/>
      <c r="L30" s="506"/>
      <c r="M30" s="506"/>
      <c r="N30" s="506"/>
      <c r="O30" s="506"/>
      <c r="P30" s="506"/>
      <c r="Q30" s="506"/>
      <c r="R30" s="506"/>
      <c r="S30" s="506"/>
      <c r="T30" s="506"/>
      <c r="U30" s="506"/>
      <c r="V30" s="479"/>
      <c r="W30" s="479"/>
      <c r="X30" s="479"/>
      <c r="Y30" s="479"/>
      <c r="Z30" s="479"/>
      <c r="AA30" s="479"/>
      <c r="AB30" s="479"/>
      <c r="AC30" s="479"/>
      <c r="AD30" s="479"/>
      <c r="AE30" s="479"/>
      <c r="AF30" s="500"/>
      <c r="AG30" s="501" t="e">
        <f aca="false">IF(H30&lt;$E$87,"Vétéran 3",IF(H30&lt;$E$88,"Vétéran 2",IF(H30&lt;$E$89,"Vétéran 1",IF(H30&lt;$E$90,"Senior",IF(H30&lt;$E$91,"Junior",IF(H30&lt;$E$92,"Cadet",IF(H30&lt;$E$93,"Minime",IF(H30&lt;$E$94,"Benjamin","Poussin"))))))))</f>
        <v>#VALUE!</v>
      </c>
      <c r="AH30" s="502"/>
      <c r="AI30" s="503" t="e">
        <f aca="false">IF(H30&lt;XXX1!$L$41,"Vétéran 3",IF(H30&lt;XXX1!$L$42,"Vétéran 2",IF(H30&lt;XXX1!$L$43,"Vétéran 1",IF(H30&lt;XXX1!$L$44,"Senior",IF(H30&lt;XXX1!$L$45,"Junior",IF(H30&lt;XXX1!$L$46,"Cadet",IF(H30&lt;XXX1!$L$47,"Minime",IF(H30&lt;XXX1!$L$48,"Benjamin","Poussin"))))))))</f>
        <v>#VALUE!</v>
      </c>
      <c r="AJ30" s="504" t="e">
        <f aca="false">IF(G30="F",1,"")</f>
        <v>#VALUE!</v>
      </c>
      <c r="AK30" s="504"/>
      <c r="AL30" s="462"/>
      <c r="AM30" s="176"/>
      <c r="IQ30" s="484"/>
      <c r="IR30" s="482"/>
      <c r="IS30" s="483"/>
    </row>
    <row r="31" customFormat="false" ht="21.75" hidden="false" customHeight="true" outlineLevel="0" collapsed="false">
      <c r="A31" s="494"/>
      <c r="B31" s="507" t="n">
        <v>24</v>
      </c>
      <c r="C31" s="496" t="e">
        <f aca="false">IF(#REF!="","",#REF!)</f>
        <v>#VALUE!</v>
      </c>
      <c r="D31" s="496" t="e">
        <f aca="false">IF(#REF!="","",#REF!)</f>
        <v>#VALUE!</v>
      </c>
      <c r="E31" s="496" t="e">
        <f aca="false">IF(#REF!="","",#REF!)</f>
        <v>#VALUE!</v>
      </c>
      <c r="F31" s="496" t="e">
        <f aca="false">IF(#REF!="","",#REF!)</f>
        <v>#VALUE!</v>
      </c>
      <c r="G31" s="496" t="e">
        <f aca="false">IF(#REF!="","",#REF!)</f>
        <v>#VALUE!</v>
      </c>
      <c r="H31" s="497" t="e">
        <f aca="false">IF(#REF!="","",#REF!)</f>
        <v>#VALUE!</v>
      </c>
      <c r="I31" s="496" t="e">
        <f aca="false">IF(#REF!="","",#REF!)</f>
        <v>#VALUE!</v>
      </c>
      <c r="J31" s="496" t="e">
        <f aca="false">IF(#REF!="","",#REF!)</f>
        <v>#VALUE!</v>
      </c>
      <c r="K31" s="505"/>
      <c r="L31" s="506"/>
      <c r="M31" s="506"/>
      <c r="N31" s="506"/>
      <c r="O31" s="506"/>
      <c r="P31" s="506"/>
      <c r="Q31" s="506"/>
      <c r="R31" s="506"/>
      <c r="S31" s="506"/>
      <c r="T31" s="506"/>
      <c r="U31" s="506"/>
      <c r="V31" s="479"/>
      <c r="W31" s="479"/>
      <c r="X31" s="479"/>
      <c r="Y31" s="479"/>
      <c r="Z31" s="479"/>
      <c r="AA31" s="479"/>
      <c r="AB31" s="479"/>
      <c r="AC31" s="479"/>
      <c r="AD31" s="479"/>
      <c r="AE31" s="479"/>
      <c r="AF31" s="500"/>
      <c r="AG31" s="501" t="e">
        <f aca="false">IF(H31&lt;$E$87,"Vétéran 3",IF(H31&lt;$E$88,"Vétéran 2",IF(H31&lt;$E$89,"Vétéran 1",IF(H31&lt;$E$90,"Senior",IF(H31&lt;$E$91,"Junior",IF(H31&lt;$E$92,"Cadet",IF(H31&lt;$E$93,"Minime",IF(H31&lt;$E$94,"Benjamin","Poussin"))))))))</f>
        <v>#VALUE!</v>
      </c>
      <c r="AH31" s="502"/>
      <c r="AI31" s="503" t="e">
        <f aca="false">IF(H31&lt;XXX1!$L$41,"Vétéran 3",IF(H31&lt;XXX1!$L$42,"Vétéran 2",IF(H31&lt;XXX1!$L$43,"Vétéran 1",IF(H31&lt;XXX1!$L$44,"Senior",IF(H31&lt;XXX1!$L$45,"Junior",IF(H31&lt;XXX1!$L$46,"Cadet",IF(H31&lt;XXX1!$L$47,"Minime",IF(H31&lt;XXX1!$L$48,"Benjamin","Poussin"))))))))</f>
        <v>#VALUE!</v>
      </c>
      <c r="AJ31" s="504" t="e">
        <f aca="false">IF(G31="F",1,"")</f>
        <v>#VALUE!</v>
      </c>
      <c r="AK31" s="504"/>
      <c r="AL31" s="462"/>
      <c r="AM31" s="176"/>
      <c r="IQ31" s="484"/>
      <c r="IR31" s="482"/>
      <c r="IS31" s="483"/>
    </row>
    <row r="32" customFormat="false" ht="21.75" hidden="false" customHeight="true" outlineLevel="0" collapsed="false">
      <c r="A32" s="494"/>
      <c r="B32" s="507" t="n">
        <v>25</v>
      </c>
      <c r="C32" s="496" t="e">
        <f aca="false">IF(#REF!="","",#REF!)</f>
        <v>#VALUE!</v>
      </c>
      <c r="D32" s="496" t="e">
        <f aca="false">IF(#REF!="","",#REF!)</f>
        <v>#VALUE!</v>
      </c>
      <c r="E32" s="496" t="e">
        <f aca="false">IF(#REF!="","",#REF!)</f>
        <v>#VALUE!</v>
      </c>
      <c r="F32" s="496" t="e">
        <f aca="false">IF(#REF!="","",#REF!)</f>
        <v>#VALUE!</v>
      </c>
      <c r="G32" s="496" t="e">
        <f aca="false">IF(#REF!="","",#REF!)</f>
        <v>#VALUE!</v>
      </c>
      <c r="H32" s="497" t="e">
        <f aca="false">IF(#REF!="","",#REF!)</f>
        <v>#VALUE!</v>
      </c>
      <c r="I32" s="496" t="e">
        <f aca="false">IF(#REF!="","",#REF!)</f>
        <v>#VALUE!</v>
      </c>
      <c r="J32" s="496" t="e">
        <f aca="false">IF(#REF!="","",#REF!)</f>
        <v>#VALUE!</v>
      </c>
      <c r="K32" s="505"/>
      <c r="L32" s="506"/>
      <c r="M32" s="506"/>
      <c r="N32" s="506"/>
      <c r="O32" s="506"/>
      <c r="P32" s="506"/>
      <c r="Q32" s="506"/>
      <c r="R32" s="506"/>
      <c r="S32" s="506"/>
      <c r="T32" s="506"/>
      <c r="U32" s="506"/>
      <c r="V32" s="479"/>
      <c r="W32" s="479"/>
      <c r="X32" s="479"/>
      <c r="Y32" s="479"/>
      <c r="Z32" s="479"/>
      <c r="AA32" s="479"/>
      <c r="AB32" s="479"/>
      <c r="AC32" s="479"/>
      <c r="AD32" s="479"/>
      <c r="AE32" s="479"/>
      <c r="AF32" s="500"/>
      <c r="AG32" s="501" t="e">
        <f aca="false">IF(H32&lt;$E$87,"Vétéran 3",IF(H32&lt;$E$88,"Vétéran 2",IF(H32&lt;$E$89,"Vétéran 1",IF(H32&lt;$E$90,"Senior",IF(H32&lt;$E$91,"Junior",IF(H32&lt;$E$92,"Cadet",IF(H32&lt;$E$93,"Minime",IF(H32&lt;$E$94,"Benjamin","Poussin"))))))))</f>
        <v>#VALUE!</v>
      </c>
      <c r="AH32" s="502"/>
      <c r="AI32" s="503" t="e">
        <f aca="false">IF(H32&lt;XXX1!$L$41,"Vétéran 3",IF(H32&lt;XXX1!$L$42,"Vétéran 2",IF(H32&lt;XXX1!$L$43,"Vétéran 1",IF(H32&lt;XXX1!$L$44,"Senior",IF(H32&lt;XXX1!$L$45,"Junior",IF(H32&lt;XXX1!$L$46,"Cadet",IF(H32&lt;XXX1!$L$47,"Minime",IF(H32&lt;XXX1!$L$48,"Benjamin","Poussin"))))))))</f>
        <v>#VALUE!</v>
      </c>
      <c r="AJ32" s="504" t="e">
        <f aca="false">IF(G32="F",1,"")</f>
        <v>#VALUE!</v>
      </c>
      <c r="AK32" s="504"/>
      <c r="AL32" s="462"/>
      <c r="AM32" s="176"/>
      <c r="IQ32" s="484"/>
      <c r="IR32" s="482"/>
      <c r="IS32" s="483"/>
    </row>
    <row r="33" customFormat="false" ht="21.75" hidden="false" customHeight="true" outlineLevel="0" collapsed="false">
      <c r="A33" s="494"/>
      <c r="B33" s="507" t="n">
        <v>26</v>
      </c>
      <c r="C33" s="496" t="e">
        <f aca="false">IF(#REF!="","",#REF!)</f>
        <v>#VALUE!</v>
      </c>
      <c r="D33" s="496" t="e">
        <f aca="false">IF(#REF!="","",#REF!)</f>
        <v>#VALUE!</v>
      </c>
      <c r="E33" s="496" t="e">
        <f aca="false">IF(#REF!="","",#REF!)</f>
        <v>#VALUE!</v>
      </c>
      <c r="F33" s="496" t="e">
        <f aca="false">IF(#REF!="","",#REF!)</f>
        <v>#VALUE!</v>
      </c>
      <c r="G33" s="496" t="e">
        <f aca="false">IF(#REF!="","",#REF!)</f>
        <v>#VALUE!</v>
      </c>
      <c r="H33" s="497" t="e">
        <f aca="false">IF(#REF!="","",#REF!)</f>
        <v>#VALUE!</v>
      </c>
      <c r="I33" s="496" t="e">
        <f aca="false">IF(#REF!="","",#REF!)</f>
        <v>#VALUE!</v>
      </c>
      <c r="J33" s="496" t="e">
        <f aca="false">IF(#REF!="","",#REF!)</f>
        <v>#VALUE!</v>
      </c>
      <c r="K33" s="505"/>
      <c r="L33" s="506"/>
      <c r="M33" s="506"/>
      <c r="N33" s="506"/>
      <c r="O33" s="506"/>
      <c r="P33" s="506"/>
      <c r="Q33" s="506"/>
      <c r="R33" s="506"/>
      <c r="S33" s="506"/>
      <c r="T33" s="506"/>
      <c r="U33" s="506"/>
      <c r="V33" s="479"/>
      <c r="W33" s="479"/>
      <c r="X33" s="479"/>
      <c r="Y33" s="479"/>
      <c r="Z33" s="479"/>
      <c r="AA33" s="479"/>
      <c r="AB33" s="479"/>
      <c r="AC33" s="479"/>
      <c r="AD33" s="479"/>
      <c r="AE33" s="479"/>
      <c r="AF33" s="500"/>
      <c r="AG33" s="501" t="e">
        <f aca="false">IF(H33&lt;$E$87,"Vétéran 3",IF(H33&lt;$E$88,"Vétéran 2",IF(H33&lt;$E$89,"Vétéran 1",IF(H33&lt;$E$90,"Senior",IF(H33&lt;$E$91,"Junior",IF(H33&lt;$E$92,"Cadet",IF(H33&lt;$E$93,"Minime",IF(H33&lt;$E$94,"Benjamin","Poussin"))))))))</f>
        <v>#VALUE!</v>
      </c>
      <c r="AH33" s="502"/>
      <c r="AI33" s="503" t="e">
        <f aca="false">IF(H33&lt;XXX1!$L$41,"Vétéran 3",IF(H33&lt;XXX1!$L$42,"Vétéran 2",IF(H33&lt;XXX1!$L$43,"Vétéran 1",IF(H33&lt;XXX1!$L$44,"Senior",IF(H33&lt;XXX1!$L$45,"Junior",IF(H33&lt;XXX1!$L$46,"Cadet",IF(H33&lt;XXX1!$L$47,"Minime",IF(H33&lt;XXX1!$L$48,"Benjamin","Poussin"))))))))</f>
        <v>#VALUE!</v>
      </c>
      <c r="AJ33" s="504" t="e">
        <f aca="false">IF(G33="F",1,"")</f>
        <v>#VALUE!</v>
      </c>
      <c r="AK33" s="504"/>
      <c r="AL33" s="462"/>
      <c r="AM33" s="176"/>
      <c r="IQ33" s="484"/>
      <c r="IR33" s="482"/>
      <c r="IS33" s="483"/>
    </row>
    <row r="34" customFormat="false" ht="21.75" hidden="false" customHeight="true" outlineLevel="0" collapsed="false">
      <c r="A34" s="494"/>
      <c r="B34" s="507" t="n">
        <v>27</v>
      </c>
      <c r="C34" s="496" t="e">
        <f aca="false">IF(#REF!="","",#REF!)</f>
        <v>#VALUE!</v>
      </c>
      <c r="D34" s="496" t="e">
        <f aca="false">IF(#REF!="","",#REF!)</f>
        <v>#VALUE!</v>
      </c>
      <c r="E34" s="496" t="e">
        <f aca="false">IF(#REF!="","",#REF!)</f>
        <v>#VALUE!</v>
      </c>
      <c r="F34" s="496" t="e">
        <f aca="false">IF(#REF!="","",#REF!)</f>
        <v>#VALUE!</v>
      </c>
      <c r="G34" s="496" t="e">
        <f aca="false">IF(#REF!="","",#REF!)</f>
        <v>#VALUE!</v>
      </c>
      <c r="H34" s="497" t="e">
        <f aca="false">IF(#REF!="","",#REF!)</f>
        <v>#VALUE!</v>
      </c>
      <c r="I34" s="496" t="e">
        <f aca="false">IF(#REF!="","",#REF!)</f>
        <v>#VALUE!</v>
      </c>
      <c r="J34" s="496" t="e">
        <f aca="false">IF(#REF!="","",#REF!)</f>
        <v>#VALUE!</v>
      </c>
      <c r="K34" s="505"/>
      <c r="L34" s="506"/>
      <c r="M34" s="506"/>
      <c r="N34" s="506"/>
      <c r="O34" s="506"/>
      <c r="P34" s="506"/>
      <c r="Q34" s="506"/>
      <c r="R34" s="506"/>
      <c r="S34" s="506"/>
      <c r="T34" s="506"/>
      <c r="U34" s="506"/>
      <c r="V34" s="479"/>
      <c r="W34" s="479"/>
      <c r="X34" s="479"/>
      <c r="Y34" s="479"/>
      <c r="Z34" s="479"/>
      <c r="AA34" s="479"/>
      <c r="AB34" s="479"/>
      <c r="AC34" s="479"/>
      <c r="AD34" s="479"/>
      <c r="AE34" s="479"/>
      <c r="AF34" s="500"/>
      <c r="AG34" s="501" t="e">
        <f aca="false">IF(H34&lt;$E$87,"Vétéran 3",IF(H34&lt;$E$88,"Vétéran 2",IF(H34&lt;$E$89,"Vétéran 1",IF(H34&lt;$E$90,"Senior",IF(H34&lt;$E$91,"Junior",IF(H34&lt;$E$92,"Cadet",IF(H34&lt;$E$93,"Minime",IF(H34&lt;$E$94,"Benjamin","Poussin"))))))))</f>
        <v>#VALUE!</v>
      </c>
      <c r="AH34" s="502"/>
      <c r="AI34" s="503" t="e">
        <f aca="false">IF(H34&lt;XXX1!$L$41,"Vétéran 3",IF(H34&lt;XXX1!$L$42,"Vétéran 2",IF(H34&lt;XXX1!$L$43,"Vétéran 1",IF(H34&lt;XXX1!$L$44,"Senior",IF(H34&lt;XXX1!$L$45,"Junior",IF(H34&lt;XXX1!$L$46,"Cadet",IF(H34&lt;XXX1!$L$47,"Minime",IF(H34&lt;XXX1!$L$48,"Benjamin","Poussin"))))))))</f>
        <v>#VALUE!</v>
      </c>
      <c r="AJ34" s="504" t="e">
        <f aca="false">IF(G34="F",1,"")</f>
        <v>#VALUE!</v>
      </c>
      <c r="AK34" s="504"/>
      <c r="AL34" s="462"/>
      <c r="AM34" s="176"/>
      <c r="IQ34" s="484"/>
      <c r="IR34" s="482"/>
      <c r="IS34" s="483"/>
    </row>
    <row r="35" customFormat="false" ht="21.75" hidden="false" customHeight="true" outlineLevel="0" collapsed="false">
      <c r="A35" s="494"/>
      <c r="B35" s="507" t="n">
        <v>28</v>
      </c>
      <c r="C35" s="496" t="e">
        <f aca="false">IF(#REF!="","",#REF!)</f>
        <v>#VALUE!</v>
      </c>
      <c r="D35" s="496" t="e">
        <f aca="false">IF(#REF!="","",#REF!)</f>
        <v>#VALUE!</v>
      </c>
      <c r="E35" s="496" t="e">
        <f aca="false">IF(#REF!="","",#REF!)</f>
        <v>#VALUE!</v>
      </c>
      <c r="F35" s="496" t="e">
        <f aca="false">IF(#REF!="","",#REF!)</f>
        <v>#VALUE!</v>
      </c>
      <c r="G35" s="496" t="e">
        <f aca="false">IF(#REF!="","",#REF!)</f>
        <v>#VALUE!</v>
      </c>
      <c r="H35" s="497" t="e">
        <f aca="false">IF(#REF!="","",#REF!)</f>
        <v>#VALUE!</v>
      </c>
      <c r="I35" s="496" t="e">
        <f aca="false">IF(#REF!="","",#REF!)</f>
        <v>#VALUE!</v>
      </c>
      <c r="J35" s="496" t="e">
        <f aca="false">IF(#REF!="","",#REF!)</f>
        <v>#VALUE!</v>
      </c>
      <c r="K35" s="505"/>
      <c r="L35" s="506"/>
      <c r="M35" s="506"/>
      <c r="N35" s="506"/>
      <c r="O35" s="506"/>
      <c r="P35" s="506"/>
      <c r="Q35" s="506"/>
      <c r="R35" s="506"/>
      <c r="S35" s="506"/>
      <c r="T35" s="506"/>
      <c r="U35" s="506"/>
      <c r="V35" s="479"/>
      <c r="W35" s="479"/>
      <c r="X35" s="479"/>
      <c r="Y35" s="479"/>
      <c r="Z35" s="479"/>
      <c r="AA35" s="479"/>
      <c r="AB35" s="479"/>
      <c r="AC35" s="479"/>
      <c r="AD35" s="479"/>
      <c r="AE35" s="479"/>
      <c r="AF35" s="500"/>
      <c r="AG35" s="501" t="e">
        <f aca="false">IF(H35&lt;$E$87,"Vétéran 3",IF(H35&lt;$E$88,"Vétéran 2",IF(H35&lt;$E$89,"Vétéran 1",IF(H35&lt;$E$90,"Senior",IF(H35&lt;$E$91,"Junior",IF(H35&lt;$E$92,"Cadet",IF(H35&lt;$E$93,"Minime",IF(H35&lt;$E$94,"Benjamin","Poussin"))))))))</f>
        <v>#VALUE!</v>
      </c>
      <c r="AH35" s="502"/>
      <c r="AI35" s="503" t="e">
        <f aca="false">IF(H35&lt;XXX1!$L$41,"Vétéran 3",IF(H35&lt;XXX1!$L$42,"Vétéran 2",IF(H35&lt;XXX1!$L$43,"Vétéran 1",IF(H35&lt;XXX1!$L$44,"Senior",IF(H35&lt;XXX1!$L$45,"Junior",IF(H35&lt;XXX1!$L$46,"Cadet",IF(H35&lt;XXX1!$L$47,"Minime",IF(H35&lt;XXX1!$L$48,"Benjamin","Poussin"))))))))</f>
        <v>#VALUE!</v>
      </c>
      <c r="AJ35" s="504" t="e">
        <f aca="false">IF(G35="F",1,"")</f>
        <v>#VALUE!</v>
      </c>
      <c r="AK35" s="504"/>
      <c r="AL35" s="462"/>
      <c r="AM35" s="176"/>
      <c r="IQ35" s="484"/>
      <c r="IR35" s="482"/>
      <c r="IS35" s="483"/>
    </row>
    <row r="36" customFormat="false" ht="21.75" hidden="false" customHeight="true" outlineLevel="0" collapsed="false">
      <c r="A36" s="494"/>
      <c r="B36" s="507" t="n">
        <v>29</v>
      </c>
      <c r="C36" s="496" t="e">
        <f aca="false">IF(#REF!="","",#REF!)</f>
        <v>#VALUE!</v>
      </c>
      <c r="D36" s="496" t="e">
        <f aca="false">IF(#REF!="","",#REF!)</f>
        <v>#VALUE!</v>
      </c>
      <c r="E36" s="496" t="e">
        <f aca="false">IF(#REF!="","",#REF!)</f>
        <v>#VALUE!</v>
      </c>
      <c r="F36" s="496" t="e">
        <f aca="false">IF(#REF!="","",#REF!)</f>
        <v>#VALUE!</v>
      </c>
      <c r="G36" s="496" t="e">
        <f aca="false">IF(#REF!="","",#REF!)</f>
        <v>#VALUE!</v>
      </c>
      <c r="H36" s="497" t="e">
        <f aca="false">IF(#REF!="","",#REF!)</f>
        <v>#VALUE!</v>
      </c>
      <c r="I36" s="496" t="e">
        <f aca="false">IF(#REF!="","",#REF!)</f>
        <v>#VALUE!</v>
      </c>
      <c r="J36" s="496" t="e">
        <f aca="false">IF(#REF!="","",#REF!)</f>
        <v>#VALUE!</v>
      </c>
      <c r="K36" s="505"/>
      <c r="L36" s="506"/>
      <c r="M36" s="506"/>
      <c r="N36" s="506"/>
      <c r="O36" s="506"/>
      <c r="P36" s="506"/>
      <c r="Q36" s="506"/>
      <c r="R36" s="506"/>
      <c r="S36" s="506"/>
      <c r="T36" s="506"/>
      <c r="U36" s="506"/>
      <c r="V36" s="479"/>
      <c r="W36" s="479"/>
      <c r="X36" s="479"/>
      <c r="Y36" s="479"/>
      <c r="Z36" s="479"/>
      <c r="AA36" s="479"/>
      <c r="AB36" s="479"/>
      <c r="AC36" s="479"/>
      <c r="AD36" s="479"/>
      <c r="AE36" s="479"/>
      <c r="AF36" s="500"/>
      <c r="AG36" s="501" t="e">
        <f aca="false">IF(H36&lt;$E$87,"Vétéran 3",IF(H36&lt;$E$88,"Vétéran 2",IF(H36&lt;$E$89,"Vétéran 1",IF(H36&lt;$E$90,"Senior",IF(H36&lt;$E$91,"Junior",IF(H36&lt;$E$92,"Cadet",IF(H36&lt;$E$93,"Minime",IF(H36&lt;$E$94,"Benjamin","Poussin"))))))))</f>
        <v>#VALUE!</v>
      </c>
      <c r="AH36" s="502"/>
      <c r="AI36" s="503" t="e">
        <f aca="false">IF(H36&lt;XXX1!$L$41,"Vétéran 3",IF(H36&lt;XXX1!$L$42,"Vétéran 2",IF(H36&lt;XXX1!$L$43,"Vétéran 1",IF(H36&lt;XXX1!$L$44,"Senior",IF(H36&lt;XXX1!$L$45,"Junior",IF(H36&lt;XXX1!$L$46,"Cadet",IF(H36&lt;XXX1!$L$47,"Minime",IF(H36&lt;XXX1!$L$48,"Benjamin","Poussin"))))))))</f>
        <v>#VALUE!</v>
      </c>
      <c r="AJ36" s="504" t="e">
        <f aca="false">IF(G36="F",1,"")</f>
        <v>#VALUE!</v>
      </c>
      <c r="AK36" s="504"/>
      <c r="AL36" s="462"/>
      <c r="AM36" s="176"/>
      <c r="IQ36" s="484"/>
      <c r="IR36" s="482"/>
      <c r="IS36" s="483"/>
    </row>
    <row r="37" customFormat="false" ht="21.75" hidden="false" customHeight="true" outlineLevel="0" collapsed="false">
      <c r="A37" s="494"/>
      <c r="B37" s="507" t="n">
        <v>30</v>
      </c>
      <c r="C37" s="496" t="e">
        <f aca="false">IF(#REF!="","",#REF!)</f>
        <v>#VALUE!</v>
      </c>
      <c r="D37" s="496" t="e">
        <f aca="false">IF(#REF!="","",#REF!)</f>
        <v>#VALUE!</v>
      </c>
      <c r="E37" s="496" t="e">
        <f aca="false">IF(#REF!="","",#REF!)</f>
        <v>#VALUE!</v>
      </c>
      <c r="F37" s="496" t="e">
        <f aca="false">IF(#REF!="","",#REF!)</f>
        <v>#VALUE!</v>
      </c>
      <c r="G37" s="496" t="e">
        <f aca="false">IF(#REF!="","",#REF!)</f>
        <v>#VALUE!</v>
      </c>
      <c r="H37" s="497" t="e">
        <f aca="false">IF(#REF!="","",#REF!)</f>
        <v>#VALUE!</v>
      </c>
      <c r="I37" s="496" t="e">
        <f aca="false">IF(#REF!="","",#REF!)</f>
        <v>#VALUE!</v>
      </c>
      <c r="J37" s="496" t="e">
        <f aca="false">IF(#REF!="","",#REF!)</f>
        <v>#VALUE!</v>
      </c>
      <c r="K37" s="505"/>
      <c r="L37" s="506"/>
      <c r="M37" s="506"/>
      <c r="N37" s="506"/>
      <c r="O37" s="506"/>
      <c r="P37" s="506"/>
      <c r="Q37" s="506"/>
      <c r="R37" s="506"/>
      <c r="S37" s="506"/>
      <c r="T37" s="506"/>
      <c r="U37" s="506"/>
      <c r="V37" s="479"/>
      <c r="W37" s="479"/>
      <c r="X37" s="479"/>
      <c r="Y37" s="479"/>
      <c r="Z37" s="479"/>
      <c r="AA37" s="479"/>
      <c r="AB37" s="479"/>
      <c r="AC37" s="479"/>
      <c r="AD37" s="479"/>
      <c r="AE37" s="479"/>
      <c r="AF37" s="500"/>
      <c r="AG37" s="501" t="e">
        <f aca="false">IF(H37&lt;$E$87,"Vétéran 3",IF(H37&lt;$E$88,"Vétéran 2",IF(H37&lt;$E$89,"Vétéran 1",IF(H37&lt;$E$90,"Senior",IF(H37&lt;$E$91,"Junior",IF(H37&lt;$E$92,"Cadet",IF(H37&lt;$E$93,"Minime",IF(H37&lt;$E$94,"Benjamin","Poussin"))))))))</f>
        <v>#VALUE!</v>
      </c>
      <c r="AH37" s="502"/>
      <c r="AI37" s="503" t="e">
        <f aca="false">IF(H37&lt;XXX1!$L$41,"Vétéran 3",IF(H37&lt;XXX1!$L$42,"Vétéran 2",IF(H37&lt;XXX1!$L$43,"Vétéran 1",IF(H37&lt;XXX1!$L$44,"Senior",IF(H37&lt;XXX1!$L$45,"Junior",IF(H37&lt;XXX1!$L$46,"Cadet",IF(H37&lt;XXX1!$L$47,"Minime",IF(H37&lt;XXX1!$L$48,"Benjamin","Poussin"))))))))</f>
        <v>#VALUE!</v>
      </c>
      <c r="AJ37" s="504" t="e">
        <f aca="false">IF(G37="F",1,"")</f>
        <v>#VALUE!</v>
      </c>
      <c r="AK37" s="504"/>
      <c r="AL37" s="462"/>
      <c r="AM37" s="176"/>
      <c r="IQ37" s="484"/>
      <c r="IR37" s="482"/>
      <c r="IS37" s="483"/>
    </row>
    <row r="38" customFormat="false" ht="21.75" hidden="false" customHeight="true" outlineLevel="0" collapsed="false">
      <c r="A38" s="494"/>
      <c r="B38" s="507" t="n">
        <v>31</v>
      </c>
      <c r="C38" s="496" t="e">
        <f aca="false">IF(#REF!="","",#REF!)</f>
        <v>#VALUE!</v>
      </c>
      <c r="D38" s="496" t="e">
        <f aca="false">IF(#REF!="","",#REF!)</f>
        <v>#VALUE!</v>
      </c>
      <c r="E38" s="496" t="e">
        <f aca="false">IF(#REF!="","",#REF!)</f>
        <v>#VALUE!</v>
      </c>
      <c r="F38" s="496" t="e">
        <f aca="false">IF(#REF!="","",#REF!)</f>
        <v>#VALUE!</v>
      </c>
      <c r="G38" s="496" t="e">
        <f aca="false">IF(#REF!="","",#REF!)</f>
        <v>#VALUE!</v>
      </c>
      <c r="H38" s="497" t="e">
        <f aca="false">IF(#REF!="","",#REF!)</f>
        <v>#VALUE!</v>
      </c>
      <c r="I38" s="496" t="e">
        <f aca="false">IF(#REF!="","",#REF!)</f>
        <v>#VALUE!</v>
      </c>
      <c r="J38" s="496" t="e">
        <f aca="false">IF(#REF!="","",#REF!)</f>
        <v>#VALUE!</v>
      </c>
      <c r="K38" s="505"/>
      <c r="L38" s="506"/>
      <c r="M38" s="506"/>
      <c r="N38" s="506"/>
      <c r="O38" s="506"/>
      <c r="P38" s="506"/>
      <c r="Q38" s="506"/>
      <c r="R38" s="506"/>
      <c r="S38" s="506"/>
      <c r="T38" s="506"/>
      <c r="U38" s="506"/>
      <c r="V38" s="479"/>
      <c r="W38" s="479"/>
      <c r="X38" s="479"/>
      <c r="Y38" s="479"/>
      <c r="Z38" s="479"/>
      <c r="AA38" s="479"/>
      <c r="AB38" s="479"/>
      <c r="AC38" s="479"/>
      <c r="AD38" s="479"/>
      <c r="AE38" s="479"/>
      <c r="AF38" s="500"/>
      <c r="AG38" s="501" t="e">
        <f aca="false">IF(H38&lt;$E$87,"Vétéran 3",IF(H38&lt;$E$88,"Vétéran 2",IF(H38&lt;$E$89,"Vétéran 1",IF(H38&lt;$E$90,"Senior",IF(H38&lt;$E$91,"Junior",IF(H38&lt;$E$92,"Cadet",IF(H38&lt;$E$93,"Minime",IF(H38&lt;$E$94,"Benjamin","Poussin"))))))))</f>
        <v>#VALUE!</v>
      </c>
      <c r="AH38" s="502"/>
      <c r="AI38" s="503" t="e">
        <f aca="false">IF(H38&lt;XXX1!$L$41,"Vétéran 3",IF(H38&lt;XXX1!$L$42,"Vétéran 2",IF(H38&lt;XXX1!$L$43,"Vétéran 1",IF(H38&lt;XXX1!$L$44,"Senior",IF(H38&lt;XXX1!$L$45,"Junior",IF(H38&lt;XXX1!$L$46,"Cadet",IF(H38&lt;XXX1!$L$47,"Minime",IF(H38&lt;XXX1!$L$48,"Benjamin","Poussin"))))))))</f>
        <v>#VALUE!</v>
      </c>
      <c r="AJ38" s="504" t="e">
        <f aca="false">IF(G38="F",1,"")</f>
        <v>#VALUE!</v>
      </c>
      <c r="AK38" s="504"/>
      <c r="AL38" s="462"/>
      <c r="AM38" s="176"/>
      <c r="IQ38" s="484"/>
      <c r="IR38" s="482"/>
      <c r="IS38" s="483"/>
    </row>
    <row r="39" customFormat="false" ht="21.75" hidden="false" customHeight="true" outlineLevel="0" collapsed="false">
      <c r="A39" s="494"/>
      <c r="B39" s="507" t="n">
        <v>32</v>
      </c>
      <c r="C39" s="496" t="e">
        <f aca="false">IF(#REF!="","",#REF!)</f>
        <v>#VALUE!</v>
      </c>
      <c r="D39" s="496" t="e">
        <f aca="false">IF(#REF!="","",#REF!)</f>
        <v>#VALUE!</v>
      </c>
      <c r="E39" s="496" t="e">
        <f aca="false">IF(#REF!="","",#REF!)</f>
        <v>#VALUE!</v>
      </c>
      <c r="F39" s="496" t="e">
        <f aca="false">IF(#REF!="","",#REF!)</f>
        <v>#VALUE!</v>
      </c>
      <c r="G39" s="496" t="e">
        <f aca="false">IF(#REF!="","",#REF!)</f>
        <v>#VALUE!</v>
      </c>
      <c r="H39" s="497" t="e">
        <f aca="false">IF(#REF!="","",#REF!)</f>
        <v>#VALUE!</v>
      </c>
      <c r="I39" s="496" t="e">
        <f aca="false">IF(#REF!="","",#REF!)</f>
        <v>#VALUE!</v>
      </c>
      <c r="J39" s="496" t="e">
        <f aca="false">IF(#REF!="","",#REF!)</f>
        <v>#VALUE!</v>
      </c>
      <c r="K39" s="505"/>
      <c r="L39" s="506"/>
      <c r="M39" s="506"/>
      <c r="N39" s="506"/>
      <c r="O39" s="506"/>
      <c r="P39" s="506"/>
      <c r="Q39" s="506"/>
      <c r="R39" s="506"/>
      <c r="S39" s="506"/>
      <c r="T39" s="506"/>
      <c r="U39" s="506"/>
      <c r="V39" s="479"/>
      <c r="W39" s="479"/>
      <c r="X39" s="479"/>
      <c r="Y39" s="479"/>
      <c r="Z39" s="479"/>
      <c r="AA39" s="479"/>
      <c r="AB39" s="479"/>
      <c r="AC39" s="479"/>
      <c r="AD39" s="479"/>
      <c r="AE39" s="479"/>
      <c r="AF39" s="500"/>
      <c r="AG39" s="501" t="e">
        <f aca="false">IF(H39&lt;$E$87,"Vétéran 3",IF(H39&lt;$E$88,"Vétéran 2",IF(H39&lt;$E$89,"Vétéran 1",IF(H39&lt;$E$90,"Senior",IF(H39&lt;$E$91,"Junior",IF(H39&lt;$E$92,"Cadet",IF(H39&lt;$E$93,"Minime",IF(H39&lt;$E$94,"Benjamin","Poussin"))))))))</f>
        <v>#VALUE!</v>
      </c>
      <c r="AH39" s="502"/>
      <c r="AI39" s="503" t="e">
        <f aca="false">IF(H39&lt;XXX1!$L$41,"Vétéran 3",IF(H39&lt;XXX1!$L$42,"Vétéran 2",IF(H39&lt;XXX1!$L$43,"Vétéran 1",IF(H39&lt;XXX1!$L$44,"Senior",IF(H39&lt;XXX1!$L$45,"Junior",IF(H39&lt;XXX1!$L$46,"Cadet",IF(H39&lt;XXX1!$L$47,"Minime",IF(H39&lt;XXX1!$L$48,"Benjamin","Poussin"))))))))</f>
        <v>#VALUE!</v>
      </c>
      <c r="AJ39" s="504" t="e">
        <f aca="false">IF(G39="F",1,"")</f>
        <v>#VALUE!</v>
      </c>
      <c r="AK39" s="504"/>
      <c r="AL39" s="462"/>
      <c r="AM39" s="176"/>
      <c r="IQ39" s="484"/>
      <c r="IR39" s="482"/>
      <c r="IS39" s="483"/>
    </row>
    <row r="40" customFormat="false" ht="21.75" hidden="false" customHeight="true" outlineLevel="0" collapsed="false">
      <c r="A40" s="494"/>
      <c r="B40" s="507" t="n">
        <v>33</v>
      </c>
      <c r="C40" s="496" t="e">
        <f aca="false">IF(#REF!="","",#REF!)</f>
        <v>#VALUE!</v>
      </c>
      <c r="D40" s="496" t="e">
        <f aca="false">IF(#REF!="","",#REF!)</f>
        <v>#VALUE!</v>
      </c>
      <c r="E40" s="496" t="e">
        <f aca="false">IF(#REF!="","",#REF!)</f>
        <v>#VALUE!</v>
      </c>
      <c r="F40" s="496" t="e">
        <f aca="false">IF(#REF!="","",#REF!)</f>
        <v>#VALUE!</v>
      </c>
      <c r="G40" s="496" t="e">
        <f aca="false">IF(#REF!="","",#REF!)</f>
        <v>#VALUE!</v>
      </c>
      <c r="H40" s="497" t="e">
        <f aca="false">IF(#REF!="","",#REF!)</f>
        <v>#VALUE!</v>
      </c>
      <c r="I40" s="496" t="e">
        <f aca="false">IF(#REF!="","",#REF!)</f>
        <v>#VALUE!</v>
      </c>
      <c r="J40" s="496" t="e">
        <f aca="false">IF(#REF!="","",#REF!)</f>
        <v>#VALUE!</v>
      </c>
      <c r="K40" s="505"/>
      <c r="L40" s="506"/>
      <c r="M40" s="506"/>
      <c r="N40" s="506"/>
      <c r="O40" s="506"/>
      <c r="P40" s="506"/>
      <c r="Q40" s="506"/>
      <c r="R40" s="506"/>
      <c r="S40" s="506"/>
      <c r="T40" s="506"/>
      <c r="U40" s="506"/>
      <c r="V40" s="479"/>
      <c r="W40" s="479"/>
      <c r="X40" s="479"/>
      <c r="Y40" s="479"/>
      <c r="Z40" s="479"/>
      <c r="AA40" s="479"/>
      <c r="AB40" s="479"/>
      <c r="AC40" s="479"/>
      <c r="AD40" s="479"/>
      <c r="AE40" s="479"/>
      <c r="AF40" s="500"/>
      <c r="AG40" s="501" t="e">
        <f aca="false">IF(H40&lt;$E$87,"Vétéran 3",IF(H40&lt;$E$88,"Vétéran 2",IF(H40&lt;$E$89,"Vétéran 1",IF(H40&lt;$E$90,"Senior",IF(H40&lt;$E$91,"Junior",IF(H40&lt;$E$92,"Cadet",IF(H40&lt;$E$93,"Minime",IF(H40&lt;$E$94,"Benjamin","Poussin"))))))))</f>
        <v>#VALUE!</v>
      </c>
      <c r="AH40" s="502"/>
      <c r="AI40" s="503" t="e">
        <f aca="false">IF(H40&lt;XXX1!$L$41,"Vétéran 3",IF(H40&lt;XXX1!$L$42,"Vétéran 2",IF(H40&lt;XXX1!$L$43,"Vétéran 1",IF(H40&lt;XXX1!$L$44,"Senior",IF(H40&lt;XXX1!$L$45,"Junior",IF(H40&lt;XXX1!$L$46,"Cadet",IF(H40&lt;XXX1!$L$47,"Minime",IF(H40&lt;XXX1!$L$48,"Benjamin","Poussin"))))))))</f>
        <v>#VALUE!</v>
      </c>
      <c r="AJ40" s="504" t="e">
        <f aca="false">IF(G40="F",1,"")</f>
        <v>#VALUE!</v>
      </c>
      <c r="AK40" s="504"/>
      <c r="AL40" s="462"/>
      <c r="AM40" s="176"/>
      <c r="IQ40" s="484"/>
      <c r="IR40" s="482"/>
      <c r="IS40" s="483"/>
    </row>
    <row r="41" customFormat="false" ht="21.75" hidden="false" customHeight="true" outlineLevel="0" collapsed="false">
      <c r="A41" s="494"/>
      <c r="B41" s="507" t="n">
        <v>34</v>
      </c>
      <c r="C41" s="496" t="e">
        <f aca="false">IF(#REF!="","",#REF!)</f>
        <v>#VALUE!</v>
      </c>
      <c r="D41" s="496" t="e">
        <f aca="false">IF(#REF!="","",#REF!)</f>
        <v>#VALUE!</v>
      </c>
      <c r="E41" s="496" t="e">
        <f aca="false">IF(#REF!="","",#REF!)</f>
        <v>#VALUE!</v>
      </c>
      <c r="F41" s="496" t="e">
        <f aca="false">IF(#REF!="","",#REF!)</f>
        <v>#VALUE!</v>
      </c>
      <c r="G41" s="496" t="e">
        <f aca="false">IF(#REF!="","",#REF!)</f>
        <v>#VALUE!</v>
      </c>
      <c r="H41" s="497" t="e">
        <f aca="false">IF(#REF!="","",#REF!)</f>
        <v>#VALUE!</v>
      </c>
      <c r="I41" s="496" t="e">
        <f aca="false">IF(#REF!="","",#REF!)</f>
        <v>#VALUE!</v>
      </c>
      <c r="J41" s="496" t="e">
        <f aca="false">IF(#REF!="","",#REF!)</f>
        <v>#VALUE!</v>
      </c>
      <c r="K41" s="505"/>
      <c r="L41" s="506"/>
      <c r="M41" s="506"/>
      <c r="N41" s="506"/>
      <c r="O41" s="506"/>
      <c r="P41" s="506"/>
      <c r="Q41" s="506"/>
      <c r="R41" s="506"/>
      <c r="S41" s="506"/>
      <c r="T41" s="506"/>
      <c r="U41" s="506"/>
      <c r="V41" s="479"/>
      <c r="W41" s="479"/>
      <c r="X41" s="479"/>
      <c r="Y41" s="479"/>
      <c r="Z41" s="479"/>
      <c r="AA41" s="479"/>
      <c r="AB41" s="479"/>
      <c r="AC41" s="479"/>
      <c r="AD41" s="479"/>
      <c r="AE41" s="479"/>
      <c r="AF41" s="500"/>
      <c r="AG41" s="501" t="e">
        <f aca="false">IF(H41&lt;$E$87,"Vétéran 3",IF(H41&lt;$E$88,"Vétéran 2",IF(H41&lt;$E$89,"Vétéran 1",IF(H41&lt;$E$90,"Senior",IF(H41&lt;$E$91,"Junior",IF(H41&lt;$E$92,"Cadet",IF(H41&lt;$E$93,"Minime",IF(H41&lt;$E$94,"Benjamin","Poussin"))))))))</f>
        <v>#VALUE!</v>
      </c>
      <c r="AH41" s="502"/>
      <c r="AI41" s="503" t="e">
        <f aca="false">IF(H41&lt;XXX1!$L$41,"Vétéran 3",IF(H41&lt;XXX1!$L$42,"Vétéran 2",IF(H41&lt;XXX1!$L$43,"Vétéran 1",IF(H41&lt;XXX1!$L$44,"Senior",IF(H41&lt;XXX1!$L$45,"Junior",IF(H41&lt;XXX1!$L$46,"Cadet",IF(H41&lt;XXX1!$L$47,"Minime",IF(H41&lt;XXX1!$L$48,"Benjamin","Poussin"))))))))</f>
        <v>#VALUE!</v>
      </c>
      <c r="AJ41" s="504" t="e">
        <f aca="false">IF(G41="F",1,"")</f>
        <v>#VALUE!</v>
      </c>
      <c r="AK41" s="504"/>
      <c r="AL41" s="462"/>
      <c r="AM41" s="176"/>
      <c r="IQ41" s="484" t="s">
        <v>13</v>
      </c>
      <c r="IR41" s="482" t="e">
        <f aca="false">xxx1!#ref!</f>
        <v>#NAME?</v>
      </c>
      <c r="IS41" s="483" t="s">
        <v>44</v>
      </c>
    </row>
    <row r="42" customFormat="false" ht="21.75" hidden="false" customHeight="true" outlineLevel="0" collapsed="false">
      <c r="A42" s="494"/>
      <c r="B42" s="507" t="n">
        <v>35</v>
      </c>
      <c r="C42" s="496" t="e">
        <f aca="false">IF(#REF!="","",#REF!)</f>
        <v>#VALUE!</v>
      </c>
      <c r="D42" s="496" t="e">
        <f aca="false">IF(#REF!="","",#REF!)</f>
        <v>#VALUE!</v>
      </c>
      <c r="E42" s="496" t="e">
        <f aca="false">IF(#REF!="","",#REF!)</f>
        <v>#VALUE!</v>
      </c>
      <c r="F42" s="496" t="e">
        <f aca="false">IF(#REF!="","",#REF!)</f>
        <v>#VALUE!</v>
      </c>
      <c r="G42" s="496" t="e">
        <f aca="false">IF(#REF!="","",#REF!)</f>
        <v>#VALUE!</v>
      </c>
      <c r="H42" s="497" t="e">
        <f aca="false">IF(#REF!="","",#REF!)</f>
        <v>#VALUE!</v>
      </c>
      <c r="I42" s="496" t="e">
        <f aca="false">IF(#REF!="","",#REF!)</f>
        <v>#VALUE!</v>
      </c>
      <c r="J42" s="496" t="e">
        <f aca="false">IF(#REF!="","",#REF!)</f>
        <v>#VALUE!</v>
      </c>
      <c r="K42" s="505"/>
      <c r="L42" s="506"/>
      <c r="M42" s="506"/>
      <c r="N42" s="506"/>
      <c r="O42" s="506"/>
      <c r="P42" s="506"/>
      <c r="Q42" s="506"/>
      <c r="R42" s="506"/>
      <c r="S42" s="506"/>
      <c r="T42" s="506"/>
      <c r="U42" s="506"/>
      <c r="V42" s="479"/>
      <c r="W42" s="479"/>
      <c r="X42" s="479"/>
      <c r="Y42" s="479"/>
      <c r="Z42" s="479"/>
      <c r="AA42" s="479"/>
      <c r="AB42" s="479"/>
      <c r="AC42" s="479"/>
      <c r="AD42" s="479"/>
      <c r="AE42" s="479"/>
      <c r="AF42" s="500"/>
      <c r="AG42" s="501" t="e">
        <f aca="false">IF(H42&lt;$E$87,"Vétéran 3",IF(H42&lt;$E$88,"Vétéran 2",IF(H42&lt;$E$89,"Vétéran 1",IF(H42&lt;$E$90,"Senior",IF(H42&lt;$E$91,"Junior",IF(H42&lt;$E$92,"Cadet",IF(H42&lt;$E$93,"Minime",IF(H42&lt;$E$94,"Benjamin","Poussin"))))))))</f>
        <v>#VALUE!</v>
      </c>
      <c r="AH42" s="502"/>
      <c r="AI42" s="503" t="e">
        <f aca="false">IF(H42&lt;XXX1!$L$41,"Vétéran 3",IF(H42&lt;XXX1!$L$42,"Vétéran 2",IF(H42&lt;XXX1!$L$43,"Vétéran 1",IF(H42&lt;XXX1!$L$44,"Senior",IF(H42&lt;XXX1!$L$45,"Junior",IF(H42&lt;XXX1!$L$46,"Cadet",IF(H42&lt;XXX1!$L$47,"Minime",IF(H42&lt;XXX1!$L$48,"Benjamin","Poussin"))))))))</f>
        <v>#VALUE!</v>
      </c>
      <c r="AJ42" s="504" t="e">
        <f aca="false">IF(G42="F",1,"")</f>
        <v>#VALUE!</v>
      </c>
      <c r="AM42" s="176"/>
      <c r="IQ42" s="484" t="s">
        <v>13</v>
      </c>
      <c r="IR42" s="482" t="e">
        <f aca="false">xxx1!#ref!</f>
        <v>#NAME?</v>
      </c>
      <c r="IS42" s="483" t="s">
        <v>45</v>
      </c>
    </row>
    <row r="43" customFormat="false" ht="21.75" hidden="false" customHeight="true" outlineLevel="0" collapsed="false">
      <c r="A43" s="494"/>
      <c r="B43" s="507" t="n">
        <v>36</v>
      </c>
      <c r="C43" s="496" t="e">
        <f aca="false">IF(#REF!="","",#REF!)</f>
        <v>#VALUE!</v>
      </c>
      <c r="D43" s="496" t="e">
        <f aca="false">IF(#REF!="","",#REF!)</f>
        <v>#VALUE!</v>
      </c>
      <c r="E43" s="496" t="e">
        <f aca="false">IF(#REF!="","",#REF!)</f>
        <v>#VALUE!</v>
      </c>
      <c r="F43" s="496" t="e">
        <f aca="false">IF(#REF!="","",#REF!)</f>
        <v>#VALUE!</v>
      </c>
      <c r="G43" s="496" t="e">
        <f aca="false">IF(#REF!="","",#REF!)</f>
        <v>#VALUE!</v>
      </c>
      <c r="H43" s="497" t="e">
        <f aca="false">IF(#REF!="","",#REF!)</f>
        <v>#VALUE!</v>
      </c>
      <c r="I43" s="496" t="e">
        <f aca="false">IF(#REF!="","",#REF!)</f>
        <v>#VALUE!</v>
      </c>
      <c r="J43" s="496" t="e">
        <f aca="false">IF(#REF!="","",#REF!)</f>
        <v>#VALUE!</v>
      </c>
      <c r="K43" s="505"/>
      <c r="L43" s="506"/>
      <c r="M43" s="506"/>
      <c r="N43" s="506"/>
      <c r="O43" s="506"/>
      <c r="P43" s="506"/>
      <c r="Q43" s="506"/>
      <c r="R43" s="506"/>
      <c r="S43" s="506"/>
      <c r="T43" s="506"/>
      <c r="U43" s="506"/>
      <c r="V43" s="479"/>
      <c r="W43" s="479"/>
      <c r="X43" s="479"/>
      <c r="Y43" s="479"/>
      <c r="Z43" s="479"/>
      <c r="AA43" s="479"/>
      <c r="AB43" s="479"/>
      <c r="AC43" s="479"/>
      <c r="AD43" s="479"/>
      <c r="AE43" s="479"/>
      <c r="AF43" s="500"/>
      <c r="AG43" s="501" t="e">
        <f aca="false">IF(H43&lt;$E$87,"Vétéran 3",IF(H43&lt;$E$88,"Vétéran 2",IF(H43&lt;$E$89,"Vétéran 1",IF(H43&lt;$E$90,"Senior",IF(H43&lt;$E$91,"Junior",IF(H43&lt;$E$92,"Cadet",IF(H43&lt;$E$93,"Minime",IF(H43&lt;$E$94,"Benjamin","Poussin"))))))))</f>
        <v>#VALUE!</v>
      </c>
      <c r="AH43" s="502"/>
      <c r="AI43" s="503" t="e">
        <f aca="false">IF(H43&lt;XXX1!$L$41,"Vétéran 3",IF(H43&lt;XXX1!$L$42,"Vétéran 2",IF(H43&lt;XXX1!$L$43,"Vétéran 1",IF(H43&lt;XXX1!$L$44,"Senior",IF(H43&lt;XXX1!$L$45,"Junior",IF(H43&lt;XXX1!$L$46,"Cadet",IF(H43&lt;XXX1!$L$47,"Minime",IF(H43&lt;XXX1!$L$48,"Benjamin","Poussin"))))))))</f>
        <v>#VALUE!</v>
      </c>
      <c r="AJ43" s="504" t="e">
        <f aca="false">IF(G43="F",1,"")</f>
        <v>#VALUE!</v>
      </c>
      <c r="IQ43" s="484" t="s">
        <v>13</v>
      </c>
      <c r="IR43" s="482" t="e">
        <f aca="false">xxx1!#ref!</f>
        <v>#NAME?</v>
      </c>
      <c r="IS43" s="483" t="s">
        <v>46</v>
      </c>
    </row>
    <row r="44" customFormat="false" ht="21.75" hidden="false" customHeight="true" outlineLevel="0" collapsed="false">
      <c r="A44" s="494"/>
      <c r="B44" s="507" t="n">
        <v>37</v>
      </c>
      <c r="C44" s="496" t="e">
        <f aca="false">IF(#REF!="","",#REF!)</f>
        <v>#VALUE!</v>
      </c>
      <c r="D44" s="496" t="e">
        <f aca="false">IF(#REF!="","",#REF!)</f>
        <v>#VALUE!</v>
      </c>
      <c r="E44" s="496" t="e">
        <f aca="false">IF(#REF!="","",#REF!)</f>
        <v>#VALUE!</v>
      </c>
      <c r="F44" s="496" t="e">
        <f aca="false">IF(#REF!="","",#REF!)</f>
        <v>#VALUE!</v>
      </c>
      <c r="G44" s="496" t="e">
        <f aca="false">IF(#REF!="","",#REF!)</f>
        <v>#VALUE!</v>
      </c>
      <c r="H44" s="497" t="e">
        <f aca="false">IF(#REF!="","",#REF!)</f>
        <v>#VALUE!</v>
      </c>
      <c r="I44" s="496" t="e">
        <f aca="false">IF(#REF!="","",#REF!)</f>
        <v>#VALUE!</v>
      </c>
      <c r="J44" s="496" t="e">
        <f aca="false">IF(#REF!="","",#REF!)</f>
        <v>#VALUE!</v>
      </c>
      <c r="K44" s="505"/>
      <c r="L44" s="506"/>
      <c r="M44" s="506"/>
      <c r="N44" s="506"/>
      <c r="O44" s="506"/>
      <c r="P44" s="506"/>
      <c r="Q44" s="506"/>
      <c r="R44" s="506"/>
      <c r="S44" s="506"/>
      <c r="T44" s="506"/>
      <c r="U44" s="506"/>
      <c r="V44" s="479"/>
      <c r="W44" s="479"/>
      <c r="X44" s="479"/>
      <c r="Y44" s="479"/>
      <c r="Z44" s="479"/>
      <c r="AA44" s="479"/>
      <c r="AB44" s="479"/>
      <c r="AC44" s="479"/>
      <c r="AD44" s="479"/>
      <c r="AE44" s="479"/>
      <c r="AF44" s="500"/>
      <c r="AG44" s="501" t="e">
        <f aca="false">IF(H44&lt;$E$87,"Vétéran 3",IF(H44&lt;$E$88,"Vétéran 2",IF(H44&lt;$E$89,"Vétéran 1",IF(H44&lt;$E$90,"Senior",IF(H44&lt;$E$91,"Junior",IF(H44&lt;$E$92,"Cadet",IF(H44&lt;$E$93,"Minime",IF(H44&lt;$E$94,"Benjamin","Poussin"))))))))</f>
        <v>#VALUE!</v>
      </c>
      <c r="AH44" s="502"/>
      <c r="AI44" s="503" t="e">
        <f aca="false">IF(H44&lt;XXX1!$L$41,"Vétéran 3",IF(H44&lt;XXX1!$L$42,"Vétéran 2",IF(H44&lt;XXX1!$L$43,"Vétéran 1",IF(H44&lt;XXX1!$L$44,"Senior",IF(H44&lt;XXX1!$L$45,"Junior",IF(H44&lt;XXX1!$L$46,"Cadet",IF(H44&lt;XXX1!$L$47,"Minime",IF(H44&lt;XXX1!$L$48,"Benjamin","Poussin"))))))))</f>
        <v>#VALUE!</v>
      </c>
      <c r="AJ44" s="504" t="e">
        <f aca="false">IF(G44="F",1,"")</f>
        <v>#VALUE!</v>
      </c>
      <c r="AL44" s="508"/>
      <c r="IQ44" s="509" t="s">
        <v>47</v>
      </c>
      <c r="IR44" s="482" t="e">
        <f aca="false">xxx1!#ref!</f>
        <v>#NAME?</v>
      </c>
      <c r="IS44" s="510" t="s">
        <v>48</v>
      </c>
    </row>
    <row r="45" customFormat="false" ht="21.75" hidden="false" customHeight="true" outlineLevel="0" collapsed="false">
      <c r="A45" s="494"/>
      <c r="B45" s="507" t="n">
        <v>38</v>
      </c>
      <c r="C45" s="496" t="e">
        <f aca="false">IF(#REF!="","",#REF!)</f>
        <v>#VALUE!</v>
      </c>
      <c r="D45" s="496" t="e">
        <f aca="false">IF(#REF!="","",#REF!)</f>
        <v>#VALUE!</v>
      </c>
      <c r="E45" s="496" t="e">
        <f aca="false">IF(#REF!="","",#REF!)</f>
        <v>#VALUE!</v>
      </c>
      <c r="F45" s="496" t="e">
        <f aca="false">IF(#REF!="","",#REF!)</f>
        <v>#VALUE!</v>
      </c>
      <c r="G45" s="496" t="e">
        <f aca="false">IF(#REF!="","",#REF!)</f>
        <v>#VALUE!</v>
      </c>
      <c r="H45" s="497" t="e">
        <f aca="false">IF(#REF!="","",#REF!)</f>
        <v>#VALUE!</v>
      </c>
      <c r="I45" s="496" t="e">
        <f aca="false">IF(#REF!="","",#REF!)</f>
        <v>#VALUE!</v>
      </c>
      <c r="J45" s="496" t="e">
        <f aca="false">IF(#REF!="","",#REF!)</f>
        <v>#VALUE!</v>
      </c>
      <c r="K45" s="505"/>
      <c r="L45" s="506"/>
      <c r="M45" s="506"/>
      <c r="N45" s="506"/>
      <c r="O45" s="506"/>
      <c r="P45" s="506"/>
      <c r="Q45" s="506"/>
      <c r="R45" s="506"/>
      <c r="S45" s="506"/>
      <c r="T45" s="506"/>
      <c r="U45" s="506"/>
      <c r="V45" s="479"/>
      <c r="W45" s="479"/>
      <c r="X45" s="479"/>
      <c r="Y45" s="479"/>
      <c r="Z45" s="479"/>
      <c r="AA45" s="479"/>
      <c r="AB45" s="479"/>
      <c r="AC45" s="479"/>
      <c r="AD45" s="479"/>
      <c r="AE45" s="479"/>
      <c r="AF45" s="500"/>
      <c r="AG45" s="501" t="e">
        <f aca="false">IF(H45&lt;$E$87,"Vétéran 3",IF(H45&lt;$E$88,"Vétéran 2",IF(H45&lt;$E$89,"Vétéran 1",IF(H45&lt;$E$90,"Senior",IF(H45&lt;$E$91,"Junior",IF(H45&lt;$E$92,"Cadet",IF(H45&lt;$E$93,"Minime",IF(H45&lt;$E$94,"Benjamin","Poussin"))))))))</f>
        <v>#VALUE!</v>
      </c>
      <c r="AH45" s="502"/>
      <c r="AI45" s="503" t="e">
        <f aca="false">IF(H45&lt;XXX1!$L$41,"Vétéran 3",IF(H45&lt;XXX1!$L$42,"Vétéran 2",IF(H45&lt;XXX1!$L$43,"Vétéran 1",IF(H45&lt;XXX1!$L$44,"Senior",IF(H45&lt;XXX1!$L$45,"Junior",IF(H45&lt;XXX1!$L$46,"Cadet",IF(H45&lt;XXX1!$L$47,"Minime",IF(H45&lt;XXX1!$L$48,"Benjamin","Poussin"))))))))</f>
        <v>#VALUE!</v>
      </c>
      <c r="AJ45" s="504" t="e">
        <f aca="false">IF(G45="F",1,"")</f>
        <v>#VALUE!</v>
      </c>
    </row>
    <row r="46" customFormat="false" ht="21.75" hidden="false" customHeight="true" outlineLevel="0" collapsed="false">
      <c r="A46" s="494"/>
      <c r="B46" s="507" t="n">
        <v>39</v>
      </c>
      <c r="C46" s="496" t="e">
        <f aca="false">IF(#REF!="","",#REF!)</f>
        <v>#VALUE!</v>
      </c>
      <c r="D46" s="496" t="e">
        <f aca="false">IF(#REF!="","",#REF!)</f>
        <v>#VALUE!</v>
      </c>
      <c r="E46" s="496" t="e">
        <f aca="false">IF(#REF!="","",#REF!)</f>
        <v>#VALUE!</v>
      </c>
      <c r="F46" s="496" t="e">
        <f aca="false">IF(#REF!="","",#REF!)</f>
        <v>#VALUE!</v>
      </c>
      <c r="G46" s="496" t="e">
        <f aca="false">IF(#REF!="","",#REF!)</f>
        <v>#VALUE!</v>
      </c>
      <c r="H46" s="497" t="e">
        <f aca="false">IF(#REF!="","",#REF!)</f>
        <v>#VALUE!</v>
      </c>
      <c r="I46" s="496" t="e">
        <f aca="false">IF(#REF!="","",#REF!)</f>
        <v>#VALUE!</v>
      </c>
      <c r="J46" s="496" t="e">
        <f aca="false">IF(#REF!="","",#REF!)</f>
        <v>#VALUE!</v>
      </c>
      <c r="K46" s="505"/>
      <c r="L46" s="506"/>
      <c r="M46" s="506"/>
      <c r="N46" s="506"/>
      <c r="O46" s="506"/>
      <c r="P46" s="506"/>
      <c r="Q46" s="506"/>
      <c r="R46" s="506"/>
      <c r="S46" s="506"/>
      <c r="T46" s="506"/>
      <c r="U46" s="506"/>
      <c r="V46" s="479"/>
      <c r="W46" s="479"/>
      <c r="X46" s="479"/>
      <c r="Y46" s="479"/>
      <c r="Z46" s="479"/>
      <c r="AA46" s="479"/>
      <c r="AB46" s="479"/>
      <c r="AC46" s="479"/>
      <c r="AD46" s="479"/>
      <c r="AE46" s="479"/>
      <c r="AF46" s="500"/>
      <c r="AG46" s="501" t="e">
        <f aca="false">IF(H46&lt;$E$87,"Vétéran 3",IF(H46&lt;$E$88,"Vétéran 2",IF(H46&lt;$E$89,"Vétéran 1",IF(H46&lt;$E$90,"Senior",IF(H46&lt;$E$91,"Junior",IF(H46&lt;$E$92,"Cadet",IF(H46&lt;$E$93,"Minime",IF(H46&lt;$E$94,"Benjamin","Poussin"))))))))</f>
        <v>#VALUE!</v>
      </c>
      <c r="AH46" s="502"/>
      <c r="AI46" s="503" t="e">
        <f aca="false">IF(H46&lt;XXX1!$L$41,"Vétéran 3",IF(H46&lt;XXX1!$L$42,"Vétéran 2",IF(H46&lt;XXX1!$L$43,"Vétéran 1",IF(H46&lt;XXX1!$L$44,"Senior",IF(H46&lt;XXX1!$L$45,"Junior",IF(H46&lt;XXX1!$L$46,"Cadet",IF(H46&lt;XXX1!$L$47,"Minime",IF(H46&lt;XXX1!$L$48,"Benjamin","Poussin"))))))))</f>
        <v>#VALUE!</v>
      </c>
      <c r="AJ46" s="504" t="e">
        <f aca="false">IF(G46="F",1,"")</f>
        <v>#VALUE!</v>
      </c>
    </row>
    <row r="47" customFormat="false" ht="21.75" hidden="false" customHeight="true" outlineLevel="0" collapsed="false">
      <c r="A47" s="494"/>
      <c r="B47" s="507" t="n">
        <v>40</v>
      </c>
      <c r="C47" s="496" t="e">
        <f aca="false">IF(#REF!="","",#REF!)</f>
        <v>#VALUE!</v>
      </c>
      <c r="D47" s="496" t="e">
        <f aca="false">IF(#REF!="","",#REF!)</f>
        <v>#VALUE!</v>
      </c>
      <c r="E47" s="496" t="e">
        <f aca="false">IF(#REF!="","",#REF!)</f>
        <v>#VALUE!</v>
      </c>
      <c r="F47" s="496" t="e">
        <f aca="false">IF(#REF!="","",#REF!)</f>
        <v>#VALUE!</v>
      </c>
      <c r="G47" s="496" t="e">
        <f aca="false">IF(#REF!="","",#REF!)</f>
        <v>#VALUE!</v>
      </c>
      <c r="H47" s="497" t="e">
        <f aca="false">IF(#REF!="","",#REF!)</f>
        <v>#VALUE!</v>
      </c>
      <c r="I47" s="496" t="e">
        <f aca="false">IF(#REF!="","",#REF!)</f>
        <v>#VALUE!</v>
      </c>
      <c r="J47" s="496" t="e">
        <f aca="false">IF(#REF!="","",#REF!)</f>
        <v>#VALUE!</v>
      </c>
      <c r="K47" s="505"/>
      <c r="L47" s="506"/>
      <c r="M47" s="506"/>
      <c r="N47" s="506"/>
      <c r="O47" s="506"/>
      <c r="P47" s="506"/>
      <c r="Q47" s="506"/>
      <c r="R47" s="506"/>
      <c r="S47" s="506"/>
      <c r="T47" s="506"/>
      <c r="U47" s="506"/>
      <c r="V47" s="479"/>
      <c r="W47" s="479"/>
      <c r="X47" s="479"/>
      <c r="Y47" s="479"/>
      <c r="Z47" s="479"/>
      <c r="AA47" s="479"/>
      <c r="AB47" s="479"/>
      <c r="AC47" s="479"/>
      <c r="AD47" s="479"/>
      <c r="AE47" s="479"/>
      <c r="AF47" s="500"/>
      <c r="AG47" s="501" t="e">
        <f aca="false">IF(H47&lt;$E$87,"Vétéran 3",IF(H47&lt;$E$88,"Vétéran 2",IF(H47&lt;$E$89,"Vétéran 1",IF(H47&lt;$E$90,"Senior",IF(H47&lt;$E$91,"Junior",IF(H47&lt;$E$92,"Cadet",IF(H47&lt;$E$93,"Minime",IF(H47&lt;$E$94,"Benjamin","Poussin"))))))))</f>
        <v>#VALUE!</v>
      </c>
      <c r="AH47" s="502"/>
      <c r="AI47" s="503" t="e">
        <f aca="false">IF(H47&lt;XXX1!$L$41,"Vétéran 3",IF(H47&lt;XXX1!$L$42,"Vétéran 2",IF(H47&lt;XXX1!$L$43,"Vétéran 1",IF(H47&lt;XXX1!$L$44,"Senior",IF(H47&lt;XXX1!$L$45,"Junior",IF(H47&lt;XXX1!$L$46,"Cadet",IF(H47&lt;XXX1!$L$47,"Minime",IF(H47&lt;XXX1!$L$48,"Benjamin","Poussin"))))))))</f>
        <v>#VALUE!</v>
      </c>
      <c r="AJ47" s="504" t="e">
        <f aca="false">IF(G47="F",1,"")</f>
        <v>#VALUE!</v>
      </c>
    </row>
    <row r="48" customFormat="false" ht="21.75" hidden="false" customHeight="true" outlineLevel="0" collapsed="false">
      <c r="A48" s="494"/>
      <c r="B48" s="507" t="n">
        <v>41</v>
      </c>
      <c r="C48" s="496" t="e">
        <f aca="false">IF(#REF!="","",#REF!)</f>
        <v>#VALUE!</v>
      </c>
      <c r="D48" s="496" t="e">
        <f aca="false">IF(#REF!="","",#REF!)</f>
        <v>#VALUE!</v>
      </c>
      <c r="E48" s="496" t="e">
        <f aca="false">IF(#REF!="","",#REF!)</f>
        <v>#VALUE!</v>
      </c>
      <c r="F48" s="496" t="e">
        <f aca="false">IF(#REF!="","",#REF!)</f>
        <v>#VALUE!</v>
      </c>
      <c r="G48" s="496" t="e">
        <f aca="false">IF(#REF!="","",#REF!)</f>
        <v>#VALUE!</v>
      </c>
      <c r="H48" s="497" t="e">
        <f aca="false">IF(#REF!="","",#REF!)</f>
        <v>#VALUE!</v>
      </c>
      <c r="I48" s="496" t="e">
        <f aca="false">IF(#REF!="","",#REF!)</f>
        <v>#VALUE!</v>
      </c>
      <c r="J48" s="496" t="e">
        <f aca="false">IF(#REF!="","",#REF!)</f>
        <v>#VALUE!</v>
      </c>
      <c r="K48" s="505"/>
      <c r="L48" s="506"/>
      <c r="M48" s="506"/>
      <c r="N48" s="506"/>
      <c r="O48" s="506"/>
      <c r="P48" s="506"/>
      <c r="Q48" s="506"/>
      <c r="R48" s="506"/>
      <c r="S48" s="506"/>
      <c r="T48" s="506"/>
      <c r="U48" s="506"/>
      <c r="V48" s="479"/>
      <c r="W48" s="479"/>
      <c r="X48" s="479"/>
      <c r="Y48" s="479"/>
      <c r="Z48" s="479"/>
      <c r="AA48" s="479"/>
      <c r="AB48" s="479"/>
      <c r="AC48" s="479"/>
      <c r="AD48" s="479"/>
      <c r="AE48" s="479"/>
      <c r="AF48" s="500"/>
      <c r="AG48" s="501" t="e">
        <f aca="false">IF(H48&lt;$E$87,"Vétéran 3",IF(H48&lt;$E$88,"Vétéran 2",IF(H48&lt;$E$89,"Vétéran 1",IF(H48&lt;$E$90,"Senior",IF(H48&lt;$E$91,"Junior",IF(H48&lt;$E$92,"Cadet",IF(H48&lt;$E$93,"Minime",IF(H48&lt;$E$94,"Benjamin","Poussin"))))))))</f>
        <v>#VALUE!</v>
      </c>
      <c r="AH48" s="502"/>
      <c r="AI48" s="503" t="e">
        <f aca="false">IF(H48&lt;XXX1!$L$41,"Vétéran 3",IF(H48&lt;XXX1!$L$42,"Vétéran 2",IF(H48&lt;XXX1!$L$43,"Vétéran 1",IF(H48&lt;XXX1!$L$44,"Senior",IF(H48&lt;XXX1!$L$45,"Junior",IF(H48&lt;XXX1!$L$46,"Cadet",IF(H48&lt;XXX1!$L$47,"Minime",IF(H48&lt;XXX1!$L$48,"Benjamin","Poussin"))))))))</f>
        <v>#VALUE!</v>
      </c>
      <c r="AJ48" s="504" t="e">
        <f aca="false">IF(G48="F",1,"")</f>
        <v>#VALUE!</v>
      </c>
    </row>
    <row r="49" customFormat="false" ht="21.75" hidden="false" customHeight="true" outlineLevel="0" collapsed="false">
      <c r="A49" s="494"/>
      <c r="B49" s="507" t="n">
        <v>42</v>
      </c>
      <c r="C49" s="496" t="e">
        <f aca="false">IF(#REF!="","",#REF!)</f>
        <v>#VALUE!</v>
      </c>
      <c r="D49" s="496" t="e">
        <f aca="false">IF(#REF!="","",#REF!)</f>
        <v>#VALUE!</v>
      </c>
      <c r="E49" s="496" t="e">
        <f aca="false">IF(#REF!="","",#REF!)</f>
        <v>#VALUE!</v>
      </c>
      <c r="F49" s="496" t="e">
        <f aca="false">IF(#REF!="","",#REF!)</f>
        <v>#VALUE!</v>
      </c>
      <c r="G49" s="496" t="e">
        <f aca="false">IF(#REF!="","",#REF!)</f>
        <v>#VALUE!</v>
      </c>
      <c r="H49" s="497" t="e">
        <f aca="false">IF(#REF!="","",#REF!)</f>
        <v>#VALUE!</v>
      </c>
      <c r="I49" s="496" t="e">
        <f aca="false">IF(#REF!="","",#REF!)</f>
        <v>#VALUE!</v>
      </c>
      <c r="J49" s="496" t="e">
        <f aca="false">IF(#REF!="","",#REF!)</f>
        <v>#VALUE!</v>
      </c>
      <c r="K49" s="505"/>
      <c r="L49" s="506"/>
      <c r="M49" s="506"/>
      <c r="N49" s="506"/>
      <c r="O49" s="506"/>
      <c r="P49" s="506"/>
      <c r="Q49" s="506"/>
      <c r="R49" s="506"/>
      <c r="S49" s="506"/>
      <c r="T49" s="506"/>
      <c r="U49" s="506"/>
      <c r="V49" s="479"/>
      <c r="W49" s="479"/>
      <c r="X49" s="479"/>
      <c r="Y49" s="479"/>
      <c r="Z49" s="479"/>
      <c r="AA49" s="479"/>
      <c r="AB49" s="479"/>
      <c r="AC49" s="479"/>
      <c r="AD49" s="479"/>
      <c r="AE49" s="479"/>
      <c r="AF49" s="500"/>
      <c r="AG49" s="501" t="e">
        <f aca="false">IF(H49&lt;$E$87,"Vétéran 3",IF(H49&lt;$E$88,"Vétéran 2",IF(H49&lt;$E$89,"Vétéran 1",IF(H49&lt;$E$90,"Senior",IF(H49&lt;$E$91,"Junior",IF(H49&lt;$E$92,"Cadet",IF(H49&lt;$E$93,"Minime",IF(H49&lt;$E$94,"Benjamin","Poussin"))))))))</f>
        <v>#VALUE!</v>
      </c>
      <c r="AH49" s="502"/>
      <c r="AI49" s="503" t="e">
        <f aca="false">IF(H49&lt;XXX1!$L$41,"Vétéran 3",IF(H49&lt;XXX1!$L$42,"Vétéran 2",IF(H49&lt;XXX1!$L$43,"Vétéran 1",IF(H49&lt;XXX1!$L$44,"Senior",IF(H49&lt;XXX1!$L$45,"Junior",IF(H49&lt;XXX1!$L$46,"Cadet",IF(H49&lt;XXX1!$L$47,"Minime",IF(H49&lt;XXX1!$L$48,"Benjamin","Poussin"))))))))</f>
        <v>#VALUE!</v>
      </c>
      <c r="AJ49" s="504" t="e">
        <f aca="false">IF(G49="F",1,"")</f>
        <v>#VALUE!</v>
      </c>
    </row>
    <row r="50" customFormat="false" ht="21.75" hidden="false" customHeight="true" outlineLevel="0" collapsed="false">
      <c r="A50" s="494"/>
      <c r="B50" s="507" t="n">
        <v>43</v>
      </c>
      <c r="C50" s="496" t="e">
        <f aca="false">IF(#REF!="","",#REF!)</f>
        <v>#VALUE!</v>
      </c>
      <c r="D50" s="496" t="e">
        <f aca="false">IF(#REF!="","",#REF!)</f>
        <v>#VALUE!</v>
      </c>
      <c r="E50" s="496" t="e">
        <f aca="false">IF(#REF!="","",#REF!)</f>
        <v>#VALUE!</v>
      </c>
      <c r="F50" s="496" t="e">
        <f aca="false">IF(#REF!="","",#REF!)</f>
        <v>#VALUE!</v>
      </c>
      <c r="G50" s="496" t="e">
        <f aca="false">IF(#REF!="","",#REF!)</f>
        <v>#VALUE!</v>
      </c>
      <c r="H50" s="497" t="e">
        <f aca="false">IF(#REF!="","",#REF!)</f>
        <v>#VALUE!</v>
      </c>
      <c r="I50" s="496" t="e">
        <f aca="false">IF(#REF!="","",#REF!)</f>
        <v>#VALUE!</v>
      </c>
      <c r="J50" s="496" t="e">
        <f aca="false">IF(#REF!="","",#REF!)</f>
        <v>#VALUE!</v>
      </c>
      <c r="K50" s="505"/>
      <c r="L50" s="506"/>
      <c r="M50" s="506"/>
      <c r="N50" s="506"/>
      <c r="O50" s="506"/>
      <c r="P50" s="506"/>
      <c r="Q50" s="506"/>
      <c r="R50" s="506"/>
      <c r="S50" s="506"/>
      <c r="T50" s="506"/>
      <c r="U50" s="506"/>
      <c r="V50" s="479"/>
      <c r="W50" s="479"/>
      <c r="X50" s="479"/>
      <c r="Y50" s="479"/>
      <c r="Z50" s="479"/>
      <c r="AA50" s="479"/>
      <c r="AB50" s="479"/>
      <c r="AC50" s="479"/>
      <c r="AD50" s="479"/>
      <c r="AE50" s="479"/>
      <c r="AF50" s="500"/>
      <c r="AG50" s="501" t="e">
        <f aca="false">IF(H50&lt;$E$87,"Vétéran 3",IF(H50&lt;$E$88,"Vétéran 2",IF(H50&lt;$E$89,"Vétéran 1",IF(H50&lt;$E$90,"Senior",IF(H50&lt;$E$91,"Junior",IF(H50&lt;$E$92,"Cadet",IF(H50&lt;$E$93,"Minime",IF(H50&lt;$E$94,"Benjamin","Poussin"))))))))</f>
        <v>#VALUE!</v>
      </c>
      <c r="AH50" s="502"/>
      <c r="AI50" s="503" t="e">
        <f aca="false">IF(H50&lt;XXX1!$L$41,"Vétéran 3",IF(H50&lt;XXX1!$L$42,"Vétéran 2",IF(H50&lt;XXX1!$L$43,"Vétéran 1",IF(H50&lt;XXX1!$L$44,"Senior",IF(H50&lt;XXX1!$L$45,"Junior",IF(H50&lt;XXX1!$L$46,"Cadet",IF(H50&lt;XXX1!$L$47,"Minime",IF(H50&lt;XXX1!$L$48,"Benjamin","Poussin"))))))))</f>
        <v>#VALUE!</v>
      </c>
      <c r="AJ50" s="504" t="e">
        <f aca="false">IF(G50="F",1,"")</f>
        <v>#VALUE!</v>
      </c>
    </row>
    <row r="51" customFormat="false" ht="21.75" hidden="false" customHeight="true" outlineLevel="0" collapsed="false">
      <c r="A51" s="494"/>
      <c r="B51" s="507" t="n">
        <v>44</v>
      </c>
      <c r="C51" s="496" t="e">
        <f aca="false">IF(#REF!="","",#REF!)</f>
        <v>#VALUE!</v>
      </c>
      <c r="D51" s="496" t="e">
        <f aca="false">IF(#REF!="","",#REF!)</f>
        <v>#VALUE!</v>
      </c>
      <c r="E51" s="496" t="e">
        <f aca="false">IF(#REF!="","",#REF!)</f>
        <v>#VALUE!</v>
      </c>
      <c r="F51" s="496" t="e">
        <f aca="false">IF(#REF!="","",#REF!)</f>
        <v>#VALUE!</v>
      </c>
      <c r="G51" s="496" t="e">
        <f aca="false">IF(#REF!="","",#REF!)</f>
        <v>#VALUE!</v>
      </c>
      <c r="H51" s="497" t="e">
        <f aca="false">IF(#REF!="","",#REF!)</f>
        <v>#VALUE!</v>
      </c>
      <c r="I51" s="496" t="e">
        <f aca="false">IF(#REF!="","",#REF!)</f>
        <v>#VALUE!</v>
      </c>
      <c r="J51" s="496" t="e">
        <f aca="false">IF(#REF!="","",#REF!)</f>
        <v>#VALUE!</v>
      </c>
      <c r="K51" s="505"/>
      <c r="L51" s="506"/>
      <c r="M51" s="506"/>
      <c r="N51" s="506"/>
      <c r="O51" s="506"/>
      <c r="P51" s="506"/>
      <c r="Q51" s="506"/>
      <c r="R51" s="506"/>
      <c r="S51" s="506"/>
      <c r="T51" s="506"/>
      <c r="U51" s="506"/>
      <c r="V51" s="479"/>
      <c r="W51" s="479"/>
      <c r="X51" s="479"/>
      <c r="Y51" s="479"/>
      <c r="Z51" s="479"/>
      <c r="AA51" s="479"/>
      <c r="AB51" s="479"/>
      <c r="AC51" s="479"/>
      <c r="AD51" s="479"/>
      <c r="AE51" s="479"/>
      <c r="AF51" s="500"/>
      <c r="AG51" s="501" t="e">
        <f aca="false">IF(H51&lt;$E$87,"Vétéran 3",IF(H51&lt;$E$88,"Vétéran 2",IF(H51&lt;$E$89,"Vétéran 1",IF(H51&lt;$E$90,"Senior",IF(H51&lt;$E$91,"Junior",IF(H51&lt;$E$92,"Cadet",IF(H51&lt;$E$93,"Minime",IF(H51&lt;$E$94,"Benjamin","Poussin"))))))))</f>
        <v>#VALUE!</v>
      </c>
      <c r="AH51" s="502"/>
      <c r="AI51" s="503" t="e">
        <f aca="false">IF(H51&lt;XXX1!$L$41,"Vétéran 3",IF(H51&lt;XXX1!$L$42,"Vétéran 2",IF(H51&lt;XXX1!$L$43,"Vétéran 1",IF(H51&lt;XXX1!$L$44,"Senior",IF(H51&lt;XXX1!$L$45,"Junior",IF(H51&lt;XXX1!$L$46,"Cadet",IF(H51&lt;XXX1!$L$47,"Minime",IF(H51&lt;XXX1!$L$48,"Benjamin","Poussin"))))))))</f>
        <v>#VALUE!</v>
      </c>
      <c r="AJ51" s="504" t="e">
        <f aca="false">IF(G51="F",1,"")</f>
        <v>#VALUE!</v>
      </c>
    </row>
    <row r="52" customFormat="false" ht="21.75" hidden="false" customHeight="true" outlineLevel="0" collapsed="false">
      <c r="A52" s="494"/>
      <c r="B52" s="507" t="n">
        <v>45</v>
      </c>
      <c r="C52" s="496" t="e">
        <f aca="false">IF(#REF!="","",#REF!)</f>
        <v>#VALUE!</v>
      </c>
      <c r="D52" s="496" t="e">
        <f aca="false">IF(#REF!="","",#REF!)</f>
        <v>#VALUE!</v>
      </c>
      <c r="E52" s="496" t="e">
        <f aca="false">IF(#REF!="","",#REF!)</f>
        <v>#VALUE!</v>
      </c>
      <c r="F52" s="496" t="e">
        <f aca="false">IF(#REF!="","",#REF!)</f>
        <v>#VALUE!</v>
      </c>
      <c r="G52" s="496" t="e">
        <f aca="false">IF(#REF!="","",#REF!)</f>
        <v>#VALUE!</v>
      </c>
      <c r="H52" s="497" t="e">
        <f aca="false">IF(#REF!="","",#REF!)</f>
        <v>#VALUE!</v>
      </c>
      <c r="I52" s="496" t="e">
        <f aca="false">IF(#REF!="","",#REF!)</f>
        <v>#VALUE!</v>
      </c>
      <c r="J52" s="496" t="e">
        <f aca="false">IF(#REF!="","",#REF!)</f>
        <v>#VALUE!</v>
      </c>
      <c r="K52" s="505"/>
      <c r="L52" s="506"/>
      <c r="M52" s="506"/>
      <c r="N52" s="506"/>
      <c r="O52" s="506"/>
      <c r="P52" s="506"/>
      <c r="Q52" s="506"/>
      <c r="R52" s="506"/>
      <c r="S52" s="506"/>
      <c r="T52" s="506"/>
      <c r="U52" s="506"/>
      <c r="V52" s="479"/>
      <c r="W52" s="479"/>
      <c r="X52" s="479"/>
      <c r="Y52" s="479"/>
      <c r="Z52" s="479"/>
      <c r="AA52" s="479"/>
      <c r="AB52" s="479"/>
      <c r="AC52" s="479"/>
      <c r="AD52" s="479"/>
      <c r="AE52" s="479"/>
      <c r="AF52" s="500"/>
      <c r="AG52" s="501" t="e">
        <f aca="false">IF(H52&lt;$E$87,"Vétéran 3",IF(H52&lt;$E$88,"Vétéran 2",IF(H52&lt;$E$89,"Vétéran 1",IF(H52&lt;$E$90,"Senior",IF(H52&lt;$E$91,"Junior",IF(H52&lt;$E$92,"Cadet",IF(H52&lt;$E$93,"Minime",IF(H52&lt;$E$94,"Benjamin","Poussin"))))))))</f>
        <v>#VALUE!</v>
      </c>
      <c r="AH52" s="502"/>
      <c r="AI52" s="503" t="e">
        <f aca="false">IF(H52&lt;XXX1!$L$41,"Vétéran 3",IF(H52&lt;XXX1!$L$42,"Vétéran 2",IF(H52&lt;XXX1!$L$43,"Vétéran 1",IF(H52&lt;XXX1!$L$44,"Senior",IF(H52&lt;XXX1!$L$45,"Junior",IF(H52&lt;XXX1!$L$46,"Cadet",IF(H52&lt;XXX1!$L$47,"Minime",IF(H52&lt;XXX1!$L$48,"Benjamin","Poussin"))))))))</f>
        <v>#VALUE!</v>
      </c>
      <c r="AJ52" s="504" t="e">
        <f aca="false">IF(G52="F",1,"")</f>
        <v>#VALUE!</v>
      </c>
    </row>
    <row r="53" customFormat="false" ht="21.75" hidden="false" customHeight="true" outlineLevel="0" collapsed="false">
      <c r="A53" s="494"/>
      <c r="B53" s="507" t="n">
        <v>46</v>
      </c>
      <c r="C53" s="496" t="e">
        <f aca="false">IF(#REF!="","",#REF!)</f>
        <v>#VALUE!</v>
      </c>
      <c r="D53" s="496" t="e">
        <f aca="false">IF(#REF!="","",#REF!)</f>
        <v>#VALUE!</v>
      </c>
      <c r="E53" s="496" t="e">
        <f aca="false">IF(#REF!="","",#REF!)</f>
        <v>#VALUE!</v>
      </c>
      <c r="F53" s="496" t="e">
        <f aca="false">IF(#REF!="","",#REF!)</f>
        <v>#VALUE!</v>
      </c>
      <c r="G53" s="496" t="e">
        <f aca="false">IF(#REF!="","",#REF!)</f>
        <v>#VALUE!</v>
      </c>
      <c r="H53" s="497" t="e">
        <f aca="false">IF(#REF!="","",#REF!)</f>
        <v>#VALUE!</v>
      </c>
      <c r="I53" s="496" t="e">
        <f aca="false">IF(#REF!="","",#REF!)</f>
        <v>#VALUE!</v>
      </c>
      <c r="J53" s="496" t="e">
        <f aca="false">IF(#REF!="","",#REF!)</f>
        <v>#VALUE!</v>
      </c>
      <c r="K53" s="505"/>
      <c r="L53" s="506"/>
      <c r="M53" s="506"/>
      <c r="N53" s="506"/>
      <c r="O53" s="506"/>
      <c r="P53" s="506"/>
      <c r="Q53" s="506"/>
      <c r="R53" s="506"/>
      <c r="S53" s="506"/>
      <c r="T53" s="506"/>
      <c r="U53" s="506"/>
      <c r="V53" s="479"/>
      <c r="W53" s="479"/>
      <c r="X53" s="479"/>
      <c r="Y53" s="479"/>
      <c r="Z53" s="479"/>
      <c r="AA53" s="479"/>
      <c r="AB53" s="479"/>
      <c r="AC53" s="479"/>
      <c r="AD53" s="479"/>
      <c r="AE53" s="479"/>
      <c r="AF53" s="500"/>
      <c r="AG53" s="501" t="e">
        <f aca="false">IF(H53&lt;$E$87,"Vétéran 3",IF(H53&lt;$E$88,"Vétéran 2",IF(H53&lt;$E$89,"Vétéran 1",IF(H53&lt;$E$90,"Senior",IF(H53&lt;$E$91,"Junior",IF(H53&lt;$E$92,"Cadet",IF(H53&lt;$E$93,"Minime",IF(H53&lt;$E$94,"Benjamin","Poussin"))))))))</f>
        <v>#VALUE!</v>
      </c>
      <c r="AH53" s="502"/>
      <c r="AI53" s="503" t="e">
        <f aca="false">IF(H53&lt;XXX1!$L$41,"Vétéran 3",IF(H53&lt;XXX1!$L$42,"Vétéran 2",IF(H53&lt;XXX1!$L$43,"Vétéran 1",IF(H53&lt;XXX1!$L$44,"Senior",IF(H53&lt;XXX1!$L$45,"Junior",IF(H53&lt;XXX1!$L$46,"Cadet",IF(H53&lt;XXX1!$L$47,"Minime",IF(H53&lt;XXX1!$L$48,"Benjamin","Poussin"))))))))</f>
        <v>#VALUE!</v>
      </c>
      <c r="AJ53" s="504" t="e">
        <f aca="false">IF(G53="F",1,"")</f>
        <v>#VALUE!</v>
      </c>
    </row>
    <row r="54" customFormat="false" ht="21.75" hidden="false" customHeight="true" outlineLevel="0" collapsed="false">
      <c r="A54" s="494"/>
      <c r="B54" s="507" t="n">
        <v>47</v>
      </c>
      <c r="C54" s="496" t="e">
        <f aca="false">IF(#REF!="","",#REF!)</f>
        <v>#VALUE!</v>
      </c>
      <c r="D54" s="496" t="e">
        <f aca="false">IF(#REF!="","",#REF!)</f>
        <v>#VALUE!</v>
      </c>
      <c r="E54" s="496" t="e">
        <f aca="false">IF(#REF!="","",#REF!)</f>
        <v>#VALUE!</v>
      </c>
      <c r="F54" s="496" t="e">
        <f aca="false">IF(#REF!="","",#REF!)</f>
        <v>#VALUE!</v>
      </c>
      <c r="G54" s="496" t="e">
        <f aca="false">IF(#REF!="","",#REF!)</f>
        <v>#VALUE!</v>
      </c>
      <c r="H54" s="497" t="e">
        <f aca="false">IF(#REF!="","",#REF!)</f>
        <v>#VALUE!</v>
      </c>
      <c r="I54" s="496" t="e">
        <f aca="false">IF(#REF!="","",#REF!)</f>
        <v>#VALUE!</v>
      </c>
      <c r="J54" s="496" t="e">
        <f aca="false">IF(#REF!="","",#REF!)</f>
        <v>#VALUE!</v>
      </c>
      <c r="K54" s="505"/>
      <c r="L54" s="506"/>
      <c r="M54" s="506"/>
      <c r="N54" s="506"/>
      <c r="O54" s="506"/>
      <c r="P54" s="506"/>
      <c r="Q54" s="506"/>
      <c r="R54" s="506"/>
      <c r="S54" s="506"/>
      <c r="T54" s="506"/>
      <c r="U54" s="506"/>
      <c r="V54" s="479"/>
      <c r="W54" s="479"/>
      <c r="X54" s="479"/>
      <c r="Y54" s="479"/>
      <c r="Z54" s="479"/>
      <c r="AA54" s="479"/>
      <c r="AB54" s="479"/>
      <c r="AC54" s="479"/>
      <c r="AD54" s="479"/>
      <c r="AE54" s="479"/>
      <c r="AF54" s="500"/>
      <c r="AG54" s="501" t="e">
        <f aca="false">IF(H54&lt;$E$87,"Vétéran 3",IF(H54&lt;$E$88,"Vétéran 2",IF(H54&lt;$E$89,"Vétéran 1",IF(H54&lt;$E$90,"Senior",IF(H54&lt;$E$91,"Junior",IF(H54&lt;$E$92,"Cadet",IF(H54&lt;$E$93,"Minime",IF(H54&lt;$E$94,"Benjamin","Poussin"))))))))</f>
        <v>#VALUE!</v>
      </c>
      <c r="AH54" s="502"/>
      <c r="AI54" s="503" t="e">
        <f aca="false">IF(H54&lt;XXX1!$L$41,"Vétéran 3",IF(H54&lt;XXX1!$L$42,"Vétéran 2",IF(H54&lt;XXX1!$L$43,"Vétéran 1",IF(H54&lt;XXX1!$L$44,"Senior",IF(H54&lt;XXX1!$L$45,"Junior",IF(H54&lt;XXX1!$L$46,"Cadet",IF(H54&lt;XXX1!$L$47,"Minime",IF(H54&lt;XXX1!$L$48,"Benjamin","Poussin"))))))))</f>
        <v>#VALUE!</v>
      </c>
      <c r="AJ54" s="504" t="e">
        <f aca="false">IF(G54="F",1,"")</f>
        <v>#VALUE!</v>
      </c>
    </row>
    <row r="55" customFormat="false" ht="21.75" hidden="false" customHeight="true" outlineLevel="0" collapsed="false">
      <c r="A55" s="494"/>
      <c r="B55" s="507" t="n">
        <v>48</v>
      </c>
      <c r="C55" s="496" t="e">
        <f aca="false">IF(#REF!="","",#REF!)</f>
        <v>#VALUE!</v>
      </c>
      <c r="D55" s="496" t="e">
        <f aca="false">IF(#REF!="","",#REF!)</f>
        <v>#VALUE!</v>
      </c>
      <c r="E55" s="496" t="e">
        <f aca="false">IF(#REF!="","",#REF!)</f>
        <v>#VALUE!</v>
      </c>
      <c r="F55" s="496" t="e">
        <f aca="false">IF(#REF!="","",#REF!)</f>
        <v>#VALUE!</v>
      </c>
      <c r="G55" s="496" t="e">
        <f aca="false">IF(#REF!="","",#REF!)</f>
        <v>#VALUE!</v>
      </c>
      <c r="H55" s="497" t="e">
        <f aca="false">IF(#REF!="","",#REF!)</f>
        <v>#VALUE!</v>
      </c>
      <c r="I55" s="496" t="e">
        <f aca="false">IF(#REF!="","",#REF!)</f>
        <v>#VALUE!</v>
      </c>
      <c r="J55" s="496" t="e">
        <f aca="false">IF(#REF!="","",#REF!)</f>
        <v>#VALUE!</v>
      </c>
      <c r="K55" s="505"/>
      <c r="L55" s="506"/>
      <c r="M55" s="506"/>
      <c r="N55" s="506"/>
      <c r="O55" s="506"/>
      <c r="P55" s="506"/>
      <c r="Q55" s="506"/>
      <c r="R55" s="506"/>
      <c r="S55" s="506"/>
      <c r="T55" s="506"/>
      <c r="U55" s="506"/>
      <c r="V55" s="479"/>
      <c r="W55" s="479"/>
      <c r="X55" s="479"/>
      <c r="Y55" s="479"/>
      <c r="Z55" s="479"/>
      <c r="AA55" s="479"/>
      <c r="AB55" s="479"/>
      <c r="AC55" s="479"/>
      <c r="AD55" s="479"/>
      <c r="AE55" s="479"/>
      <c r="AF55" s="500"/>
      <c r="AG55" s="501" t="e">
        <f aca="false">IF(H55&lt;$E$87,"Vétéran 3",IF(H55&lt;$E$88,"Vétéran 2",IF(H55&lt;$E$89,"Vétéran 1",IF(H55&lt;$E$90,"Senior",IF(H55&lt;$E$91,"Junior",IF(H55&lt;$E$92,"Cadet",IF(H55&lt;$E$93,"Minime",IF(H55&lt;$E$94,"Benjamin","Poussin"))))))))</f>
        <v>#VALUE!</v>
      </c>
      <c r="AH55" s="502"/>
      <c r="AI55" s="503" t="e">
        <f aca="false">IF(H55&lt;XXX1!$L$41,"Vétéran 3",IF(H55&lt;XXX1!$L$42,"Vétéran 2",IF(H55&lt;XXX1!$L$43,"Vétéran 1",IF(H55&lt;XXX1!$L$44,"Senior",IF(H55&lt;XXX1!$L$45,"Junior",IF(H55&lt;XXX1!$L$46,"Cadet",IF(H55&lt;XXX1!$L$47,"Minime",IF(H55&lt;XXX1!$L$48,"Benjamin","Poussin"))))))))</f>
        <v>#VALUE!</v>
      </c>
      <c r="AJ55" s="504" t="e">
        <f aca="false">IF(G55="F",1,"")</f>
        <v>#VALUE!</v>
      </c>
    </row>
    <row r="56" customFormat="false" ht="21.75" hidden="false" customHeight="true" outlineLevel="0" collapsed="false">
      <c r="A56" s="494"/>
      <c r="B56" s="507" t="n">
        <v>49</v>
      </c>
      <c r="C56" s="496" t="e">
        <f aca="false">IF(#REF!="","",#REF!)</f>
        <v>#VALUE!</v>
      </c>
      <c r="D56" s="496" t="e">
        <f aca="false">IF(#REF!="","",#REF!)</f>
        <v>#VALUE!</v>
      </c>
      <c r="E56" s="496" t="e">
        <f aca="false">IF(#REF!="","",#REF!)</f>
        <v>#VALUE!</v>
      </c>
      <c r="F56" s="496" t="e">
        <f aca="false">IF(#REF!="","",#REF!)</f>
        <v>#VALUE!</v>
      </c>
      <c r="G56" s="496" t="e">
        <f aca="false">IF(#REF!="","",#REF!)</f>
        <v>#VALUE!</v>
      </c>
      <c r="H56" s="497" t="e">
        <f aca="false">IF(#REF!="","",#REF!)</f>
        <v>#VALUE!</v>
      </c>
      <c r="I56" s="496" t="e">
        <f aca="false">IF(#REF!="","",#REF!)</f>
        <v>#VALUE!</v>
      </c>
      <c r="J56" s="496" t="e">
        <f aca="false">IF(#REF!="","",#REF!)</f>
        <v>#VALUE!</v>
      </c>
      <c r="K56" s="505"/>
      <c r="L56" s="506"/>
      <c r="M56" s="506"/>
      <c r="N56" s="506"/>
      <c r="O56" s="506"/>
      <c r="P56" s="506"/>
      <c r="Q56" s="506"/>
      <c r="R56" s="506"/>
      <c r="S56" s="506"/>
      <c r="T56" s="506"/>
      <c r="U56" s="506"/>
      <c r="V56" s="479"/>
      <c r="W56" s="479"/>
      <c r="X56" s="479"/>
      <c r="Y56" s="479"/>
      <c r="Z56" s="479"/>
      <c r="AA56" s="479"/>
      <c r="AB56" s="479"/>
      <c r="AC56" s="479"/>
      <c r="AD56" s="479"/>
      <c r="AE56" s="479"/>
      <c r="AF56" s="500"/>
      <c r="AG56" s="501" t="e">
        <f aca="false">IF(H56&lt;$E$87,"Vétéran 3",IF(H56&lt;$E$88,"Vétéran 2",IF(H56&lt;$E$89,"Vétéran 1",IF(H56&lt;$E$90,"Senior",IF(H56&lt;$E$91,"Junior",IF(H56&lt;$E$92,"Cadet",IF(H56&lt;$E$93,"Minime",IF(H56&lt;$E$94,"Benjamin","Poussin"))))))))</f>
        <v>#VALUE!</v>
      </c>
      <c r="AH56" s="502"/>
      <c r="AI56" s="503" t="e">
        <f aca="false">IF(H56&lt;XXX1!$L$41,"Vétéran 3",IF(H56&lt;XXX1!$L$42,"Vétéran 2",IF(H56&lt;XXX1!$L$43,"Vétéran 1",IF(H56&lt;XXX1!$L$44,"Senior",IF(H56&lt;XXX1!$L$45,"Junior",IF(H56&lt;XXX1!$L$46,"Cadet",IF(H56&lt;XXX1!$L$47,"Minime",IF(H56&lt;XXX1!$L$48,"Benjamin","Poussin"))))))))</f>
        <v>#VALUE!</v>
      </c>
      <c r="AJ56" s="504" t="e">
        <f aca="false">IF(G56="F",1,"")</f>
        <v>#VALUE!</v>
      </c>
    </row>
    <row r="57" customFormat="false" ht="21.75" hidden="false" customHeight="true" outlineLevel="0" collapsed="false">
      <c r="A57" s="494"/>
      <c r="B57" s="507" t="n">
        <v>50</v>
      </c>
      <c r="C57" s="496" t="e">
        <f aca="false">IF(#REF!="","",#REF!)</f>
        <v>#VALUE!</v>
      </c>
      <c r="D57" s="496" t="e">
        <f aca="false">IF(#REF!="","",#REF!)</f>
        <v>#VALUE!</v>
      </c>
      <c r="E57" s="496" t="e">
        <f aca="false">IF(#REF!="","",#REF!)</f>
        <v>#VALUE!</v>
      </c>
      <c r="F57" s="496" t="e">
        <f aca="false">IF(#REF!="","",#REF!)</f>
        <v>#VALUE!</v>
      </c>
      <c r="G57" s="496" t="e">
        <f aca="false">IF(#REF!="","",#REF!)</f>
        <v>#VALUE!</v>
      </c>
      <c r="H57" s="497" t="e">
        <f aca="false">IF(#REF!="","",#REF!)</f>
        <v>#VALUE!</v>
      </c>
      <c r="I57" s="496" t="e">
        <f aca="false">IF(#REF!="","",#REF!)</f>
        <v>#VALUE!</v>
      </c>
      <c r="J57" s="496" t="e">
        <f aca="false">IF(#REF!="","",#REF!)</f>
        <v>#VALUE!</v>
      </c>
      <c r="K57" s="505"/>
      <c r="L57" s="506"/>
      <c r="M57" s="506"/>
      <c r="N57" s="506"/>
      <c r="O57" s="506"/>
      <c r="P57" s="506"/>
      <c r="Q57" s="506"/>
      <c r="R57" s="506"/>
      <c r="S57" s="506"/>
      <c r="T57" s="506"/>
      <c r="U57" s="506"/>
      <c r="V57" s="479"/>
      <c r="W57" s="479"/>
      <c r="X57" s="479"/>
      <c r="Y57" s="479"/>
      <c r="Z57" s="479"/>
      <c r="AA57" s="479"/>
      <c r="AB57" s="479"/>
      <c r="AC57" s="479"/>
      <c r="AD57" s="479"/>
      <c r="AE57" s="479"/>
      <c r="AF57" s="500"/>
      <c r="AG57" s="501" t="e">
        <f aca="false">IF(H57&lt;$E$87,"Vétéran 3",IF(H57&lt;$E$88,"Vétéran 2",IF(H57&lt;$E$89,"Vétéran 1",IF(H57&lt;$E$90,"Senior",IF(H57&lt;$E$91,"Junior",IF(H57&lt;$E$92,"Cadet",IF(H57&lt;$E$93,"Minime",IF(H57&lt;$E$94,"Benjamin","Poussin"))))))))</f>
        <v>#VALUE!</v>
      </c>
      <c r="AH57" s="502"/>
      <c r="AI57" s="503" t="e">
        <f aca="false">IF(H57&lt;XXX1!$L$41,"Vétéran 3",IF(H57&lt;XXX1!$L$42,"Vétéran 2",IF(H57&lt;XXX1!$L$43,"Vétéran 1",IF(H57&lt;XXX1!$L$44,"Senior",IF(H57&lt;XXX1!$L$45,"Junior",IF(H57&lt;XXX1!$L$46,"Cadet",IF(H57&lt;XXX1!$L$47,"Minime",IF(H57&lt;XXX1!$L$48,"Benjamin","Poussin"))))))))</f>
        <v>#VALUE!</v>
      </c>
      <c r="AJ57" s="504" t="e">
        <f aca="false">IF(G57="F",1,"")</f>
        <v>#VALUE!</v>
      </c>
    </row>
    <row r="58" customFormat="false" ht="21.75" hidden="false" customHeight="true" outlineLevel="0" collapsed="false">
      <c r="A58" s="494"/>
      <c r="B58" s="507" t="n">
        <v>51</v>
      </c>
      <c r="C58" s="496" t="e">
        <f aca="false">IF(#REF!="","",#REF!)</f>
        <v>#VALUE!</v>
      </c>
      <c r="D58" s="496" t="e">
        <f aca="false">IF(#REF!="","",#REF!)</f>
        <v>#VALUE!</v>
      </c>
      <c r="E58" s="496" t="e">
        <f aca="false">IF(#REF!="","",#REF!)</f>
        <v>#VALUE!</v>
      </c>
      <c r="F58" s="496" t="e">
        <f aca="false">IF(#REF!="","",#REF!)</f>
        <v>#VALUE!</v>
      </c>
      <c r="G58" s="496" t="e">
        <f aca="false">IF(#REF!="","",#REF!)</f>
        <v>#VALUE!</v>
      </c>
      <c r="H58" s="497" t="e">
        <f aca="false">IF(#REF!="","",#REF!)</f>
        <v>#VALUE!</v>
      </c>
      <c r="I58" s="496" t="e">
        <f aca="false">IF(#REF!="","",#REF!)</f>
        <v>#VALUE!</v>
      </c>
      <c r="J58" s="496" t="e">
        <f aca="false">IF(#REF!="","",#REF!)</f>
        <v>#VALUE!</v>
      </c>
      <c r="K58" s="505"/>
      <c r="L58" s="506"/>
      <c r="M58" s="506"/>
      <c r="N58" s="506"/>
      <c r="O58" s="506"/>
      <c r="P58" s="506"/>
      <c r="Q58" s="506"/>
      <c r="R58" s="506"/>
      <c r="S58" s="506"/>
      <c r="T58" s="506"/>
      <c r="U58" s="506"/>
      <c r="V58" s="479"/>
      <c r="W58" s="479"/>
      <c r="X58" s="479"/>
      <c r="Y58" s="479"/>
      <c r="Z58" s="479"/>
      <c r="AA58" s="479"/>
      <c r="AB58" s="479"/>
      <c r="AC58" s="479"/>
      <c r="AD58" s="479"/>
      <c r="AE58" s="479"/>
      <c r="AF58" s="500"/>
      <c r="AG58" s="501" t="e">
        <f aca="false">IF(H58&lt;$E$87,"Vétéran 3",IF(H58&lt;$E$88,"Vétéran 2",IF(H58&lt;$E$89,"Vétéran 1",IF(H58&lt;$E$90,"Senior",IF(H58&lt;$E$91,"Junior",IF(H58&lt;$E$92,"Cadet",IF(H58&lt;$E$93,"Minime",IF(H58&lt;$E$94,"Benjamin","Poussin"))))))))</f>
        <v>#VALUE!</v>
      </c>
      <c r="AH58" s="502"/>
      <c r="AI58" s="503" t="e">
        <f aca="false">IF(H58&lt;XXX1!$L$41,"Vétéran 3",IF(H58&lt;XXX1!$L$42,"Vétéran 2",IF(H58&lt;XXX1!$L$43,"Vétéran 1",IF(H58&lt;XXX1!$L$44,"Senior",IF(H58&lt;XXX1!$L$45,"Junior",IF(H58&lt;XXX1!$L$46,"Cadet",IF(H58&lt;XXX1!$L$47,"Minime",IF(H58&lt;XXX1!$L$48,"Benjamin","Poussin"))))))))</f>
        <v>#VALUE!</v>
      </c>
      <c r="AJ58" s="504" t="e">
        <f aca="false">IF(G58="F",1,"")</f>
        <v>#VALUE!</v>
      </c>
    </row>
    <row r="59" customFormat="false" ht="21.75" hidden="false" customHeight="true" outlineLevel="0" collapsed="false">
      <c r="A59" s="494"/>
      <c r="B59" s="507" t="n">
        <v>52</v>
      </c>
      <c r="C59" s="496" t="e">
        <f aca="false">IF(#REF!="","",#REF!)</f>
        <v>#VALUE!</v>
      </c>
      <c r="D59" s="496" t="e">
        <f aca="false">IF(#REF!="","",#REF!)</f>
        <v>#VALUE!</v>
      </c>
      <c r="E59" s="496" t="e">
        <f aca="false">IF(#REF!="","",#REF!)</f>
        <v>#VALUE!</v>
      </c>
      <c r="F59" s="496" t="e">
        <f aca="false">IF(#REF!="","",#REF!)</f>
        <v>#VALUE!</v>
      </c>
      <c r="G59" s="496" t="e">
        <f aca="false">IF(#REF!="","",#REF!)</f>
        <v>#VALUE!</v>
      </c>
      <c r="H59" s="497" t="e">
        <f aca="false">IF(#REF!="","",#REF!)</f>
        <v>#VALUE!</v>
      </c>
      <c r="I59" s="496" t="e">
        <f aca="false">IF(#REF!="","",#REF!)</f>
        <v>#VALUE!</v>
      </c>
      <c r="J59" s="496" t="e">
        <f aca="false">IF(#REF!="","",#REF!)</f>
        <v>#VALUE!</v>
      </c>
      <c r="K59" s="505"/>
      <c r="L59" s="506"/>
      <c r="M59" s="506"/>
      <c r="N59" s="506"/>
      <c r="O59" s="506"/>
      <c r="P59" s="506"/>
      <c r="Q59" s="506"/>
      <c r="R59" s="506"/>
      <c r="S59" s="506"/>
      <c r="T59" s="506"/>
      <c r="U59" s="506"/>
      <c r="V59" s="479"/>
      <c r="W59" s="479"/>
      <c r="X59" s="479"/>
      <c r="Y59" s="479"/>
      <c r="Z59" s="479"/>
      <c r="AA59" s="479"/>
      <c r="AB59" s="479"/>
      <c r="AC59" s="479"/>
      <c r="AD59" s="479"/>
      <c r="AE59" s="479"/>
      <c r="AF59" s="500"/>
      <c r="AG59" s="501" t="e">
        <f aca="false">IF(H59&lt;$E$87,"Vétéran 3",IF(H59&lt;$E$88,"Vétéran 2",IF(H59&lt;$E$89,"Vétéran 1",IF(H59&lt;$E$90,"Senior",IF(H59&lt;$E$91,"Junior",IF(H59&lt;$E$92,"Cadet",IF(H59&lt;$E$93,"Minime",IF(H59&lt;$E$94,"Benjamin","Poussin"))))))))</f>
        <v>#VALUE!</v>
      </c>
      <c r="AH59" s="502"/>
      <c r="AI59" s="503" t="e">
        <f aca="false">IF(H59&lt;XXX1!$L$41,"Vétéran 3",IF(H59&lt;XXX1!$L$42,"Vétéran 2",IF(H59&lt;XXX1!$L$43,"Vétéran 1",IF(H59&lt;XXX1!$L$44,"Senior",IF(H59&lt;XXX1!$L$45,"Junior",IF(H59&lt;XXX1!$L$46,"Cadet",IF(H59&lt;XXX1!$L$47,"Minime",IF(H59&lt;XXX1!$L$48,"Benjamin","Poussin"))))))))</f>
        <v>#VALUE!</v>
      </c>
      <c r="AJ59" s="504" t="e">
        <f aca="false">IF(G59="F",1,"")</f>
        <v>#VALUE!</v>
      </c>
    </row>
    <row r="60" customFormat="false" ht="21.75" hidden="false" customHeight="true" outlineLevel="0" collapsed="false">
      <c r="A60" s="494"/>
      <c r="B60" s="507" t="n">
        <v>53</v>
      </c>
      <c r="C60" s="496" t="e">
        <f aca="false">IF(#REF!="","",#REF!)</f>
        <v>#VALUE!</v>
      </c>
      <c r="D60" s="496" t="e">
        <f aca="false">IF(#REF!="","",#REF!)</f>
        <v>#VALUE!</v>
      </c>
      <c r="E60" s="496" t="e">
        <f aca="false">IF(#REF!="","",#REF!)</f>
        <v>#VALUE!</v>
      </c>
      <c r="F60" s="496" t="e">
        <f aca="false">IF(#REF!="","",#REF!)</f>
        <v>#VALUE!</v>
      </c>
      <c r="G60" s="496" t="e">
        <f aca="false">IF(#REF!="","",#REF!)</f>
        <v>#VALUE!</v>
      </c>
      <c r="H60" s="497" t="e">
        <f aca="false">IF(#REF!="","",#REF!)</f>
        <v>#VALUE!</v>
      </c>
      <c r="I60" s="496" t="e">
        <f aca="false">IF(#REF!="","",#REF!)</f>
        <v>#VALUE!</v>
      </c>
      <c r="J60" s="496" t="e">
        <f aca="false">IF(#REF!="","",#REF!)</f>
        <v>#VALUE!</v>
      </c>
      <c r="K60" s="505"/>
      <c r="L60" s="506"/>
      <c r="M60" s="506"/>
      <c r="N60" s="506"/>
      <c r="O60" s="506"/>
      <c r="P60" s="506"/>
      <c r="Q60" s="506"/>
      <c r="R60" s="506"/>
      <c r="S60" s="506"/>
      <c r="T60" s="506"/>
      <c r="U60" s="506"/>
      <c r="V60" s="479"/>
      <c r="W60" s="479"/>
      <c r="X60" s="479"/>
      <c r="Y60" s="479"/>
      <c r="Z60" s="479"/>
      <c r="AA60" s="479"/>
      <c r="AB60" s="479"/>
      <c r="AC60" s="479"/>
      <c r="AD60" s="479"/>
      <c r="AE60" s="479"/>
      <c r="AF60" s="500"/>
      <c r="AG60" s="501" t="e">
        <f aca="false">IF(H60&lt;$E$87,"Vétéran 3",IF(H60&lt;$E$88,"Vétéran 2",IF(H60&lt;$E$89,"Vétéran 1",IF(H60&lt;$E$90,"Senior",IF(H60&lt;$E$91,"Junior",IF(H60&lt;$E$92,"Cadet",IF(H60&lt;$E$93,"Minime",IF(H60&lt;$E$94,"Benjamin","Poussin"))))))))</f>
        <v>#VALUE!</v>
      </c>
      <c r="AH60" s="502"/>
      <c r="AI60" s="503" t="e">
        <f aca="false">IF(H60&lt;XXX1!$L$41,"Vétéran 3",IF(H60&lt;XXX1!$L$42,"Vétéran 2",IF(H60&lt;XXX1!$L$43,"Vétéran 1",IF(H60&lt;XXX1!$L$44,"Senior",IF(H60&lt;XXX1!$L$45,"Junior",IF(H60&lt;XXX1!$L$46,"Cadet",IF(H60&lt;XXX1!$L$47,"Minime",IF(H60&lt;XXX1!$L$48,"Benjamin","Poussin"))))))))</f>
        <v>#VALUE!</v>
      </c>
      <c r="AJ60" s="504" t="e">
        <f aca="false">IF(G60="F",1,"")</f>
        <v>#VALUE!</v>
      </c>
    </row>
    <row r="61" customFormat="false" ht="21.75" hidden="false" customHeight="true" outlineLevel="0" collapsed="false">
      <c r="A61" s="494"/>
      <c r="B61" s="507" t="n">
        <v>54</v>
      </c>
      <c r="C61" s="496" t="e">
        <f aca="false">IF(#REF!="","",#REF!)</f>
        <v>#VALUE!</v>
      </c>
      <c r="D61" s="496" t="e">
        <f aca="false">IF(#REF!="","",#REF!)</f>
        <v>#VALUE!</v>
      </c>
      <c r="E61" s="496" t="e">
        <f aca="false">IF(#REF!="","",#REF!)</f>
        <v>#VALUE!</v>
      </c>
      <c r="F61" s="496" t="e">
        <f aca="false">IF(#REF!="","",#REF!)</f>
        <v>#VALUE!</v>
      </c>
      <c r="G61" s="496" t="e">
        <f aca="false">IF(#REF!="","",#REF!)</f>
        <v>#VALUE!</v>
      </c>
      <c r="H61" s="497" t="e">
        <f aca="false">IF(#REF!="","",#REF!)</f>
        <v>#VALUE!</v>
      </c>
      <c r="I61" s="496" t="e">
        <f aca="false">IF(#REF!="","",#REF!)</f>
        <v>#VALUE!</v>
      </c>
      <c r="J61" s="496" t="e">
        <f aca="false">IF(#REF!="","",#REF!)</f>
        <v>#VALUE!</v>
      </c>
      <c r="K61" s="505"/>
      <c r="L61" s="506"/>
      <c r="M61" s="506"/>
      <c r="N61" s="506"/>
      <c r="O61" s="506"/>
      <c r="P61" s="506"/>
      <c r="Q61" s="506"/>
      <c r="R61" s="506"/>
      <c r="S61" s="506"/>
      <c r="T61" s="506"/>
      <c r="U61" s="506"/>
      <c r="V61" s="479"/>
      <c r="W61" s="479"/>
      <c r="X61" s="479"/>
      <c r="Y61" s="479"/>
      <c r="Z61" s="479"/>
      <c r="AA61" s="479"/>
      <c r="AB61" s="479"/>
      <c r="AC61" s="479"/>
      <c r="AD61" s="479"/>
      <c r="AE61" s="479"/>
      <c r="AF61" s="500"/>
      <c r="AG61" s="501" t="e">
        <f aca="false">IF(H61&lt;$E$87,"Vétéran 3",IF(H61&lt;$E$88,"Vétéran 2",IF(H61&lt;$E$89,"Vétéran 1",IF(H61&lt;$E$90,"Senior",IF(H61&lt;$E$91,"Junior",IF(H61&lt;$E$92,"Cadet",IF(H61&lt;$E$93,"Minime",IF(H61&lt;$E$94,"Benjamin","Poussin"))))))))</f>
        <v>#VALUE!</v>
      </c>
      <c r="AH61" s="502"/>
      <c r="AI61" s="503" t="e">
        <f aca="false">IF(H61&lt;XXX1!$L$41,"Vétéran 3",IF(H61&lt;XXX1!$L$42,"Vétéran 2",IF(H61&lt;XXX1!$L$43,"Vétéran 1",IF(H61&lt;XXX1!$L$44,"Senior",IF(H61&lt;XXX1!$L$45,"Junior",IF(H61&lt;XXX1!$L$46,"Cadet",IF(H61&lt;XXX1!$L$47,"Minime",IF(H61&lt;XXX1!$L$48,"Benjamin","Poussin"))))))))</f>
        <v>#VALUE!</v>
      </c>
      <c r="AJ61" s="504" t="e">
        <f aca="false">IF(G61="F",1,"")</f>
        <v>#VALUE!</v>
      </c>
    </row>
    <row r="62" customFormat="false" ht="21.75" hidden="false" customHeight="true" outlineLevel="0" collapsed="false">
      <c r="A62" s="494"/>
      <c r="B62" s="507" t="n">
        <v>55</v>
      </c>
      <c r="C62" s="496" t="e">
        <f aca="false">IF(#REF!="","",#REF!)</f>
        <v>#VALUE!</v>
      </c>
      <c r="D62" s="496" t="e">
        <f aca="false">IF(#REF!="","",#REF!)</f>
        <v>#VALUE!</v>
      </c>
      <c r="E62" s="496" t="e">
        <f aca="false">IF(#REF!="","",#REF!)</f>
        <v>#VALUE!</v>
      </c>
      <c r="F62" s="496" t="e">
        <f aca="false">IF(#REF!="","",#REF!)</f>
        <v>#VALUE!</v>
      </c>
      <c r="G62" s="496" t="e">
        <f aca="false">IF(#REF!="","",#REF!)</f>
        <v>#VALUE!</v>
      </c>
      <c r="H62" s="497" t="e">
        <f aca="false">IF(#REF!="","",#REF!)</f>
        <v>#VALUE!</v>
      </c>
      <c r="I62" s="496" t="e">
        <f aca="false">IF(#REF!="","",#REF!)</f>
        <v>#VALUE!</v>
      </c>
      <c r="J62" s="496" t="e">
        <f aca="false">IF(#REF!="","",#REF!)</f>
        <v>#VALUE!</v>
      </c>
      <c r="K62" s="505"/>
      <c r="L62" s="506"/>
      <c r="M62" s="506"/>
      <c r="N62" s="506"/>
      <c r="O62" s="506"/>
      <c r="P62" s="506"/>
      <c r="Q62" s="506"/>
      <c r="R62" s="506"/>
      <c r="S62" s="506"/>
      <c r="T62" s="506"/>
      <c r="U62" s="506"/>
      <c r="V62" s="479"/>
      <c r="W62" s="479"/>
      <c r="X62" s="479"/>
      <c r="Y62" s="479"/>
      <c r="Z62" s="479"/>
      <c r="AA62" s="479"/>
      <c r="AB62" s="479"/>
      <c r="AC62" s="479"/>
      <c r="AD62" s="479"/>
      <c r="AE62" s="479"/>
      <c r="AF62" s="500"/>
      <c r="AG62" s="501" t="e">
        <f aca="false">IF(H62&lt;$E$87,"Vétéran 3",IF(H62&lt;$E$88,"Vétéran 2",IF(H62&lt;$E$89,"Vétéran 1",IF(H62&lt;$E$90,"Senior",IF(H62&lt;$E$91,"Junior",IF(H62&lt;$E$92,"Cadet",IF(H62&lt;$E$93,"Minime",IF(H62&lt;$E$94,"Benjamin","Poussin"))))))))</f>
        <v>#VALUE!</v>
      </c>
      <c r="AH62" s="502"/>
      <c r="AI62" s="503" t="e">
        <f aca="false">IF(H62&lt;XXX1!$L$41,"Vétéran 3",IF(H62&lt;XXX1!$L$42,"Vétéran 2",IF(H62&lt;XXX1!$L$43,"Vétéran 1",IF(H62&lt;XXX1!$L$44,"Senior",IF(H62&lt;XXX1!$L$45,"Junior",IF(H62&lt;XXX1!$L$46,"Cadet",IF(H62&lt;XXX1!$L$47,"Minime",IF(H62&lt;XXX1!$L$48,"Benjamin","Poussin"))))))))</f>
        <v>#VALUE!</v>
      </c>
      <c r="AJ62" s="504" t="e">
        <f aca="false">IF(G62="F",1,"")</f>
        <v>#VALUE!</v>
      </c>
    </row>
    <row r="63" customFormat="false" ht="21.75" hidden="false" customHeight="true" outlineLevel="0" collapsed="false">
      <c r="A63" s="494"/>
      <c r="B63" s="507" t="n">
        <v>56</v>
      </c>
      <c r="C63" s="496" t="e">
        <f aca="false">IF(#REF!="","",#REF!)</f>
        <v>#VALUE!</v>
      </c>
      <c r="D63" s="496" t="e">
        <f aca="false">IF(#REF!="","",#REF!)</f>
        <v>#VALUE!</v>
      </c>
      <c r="E63" s="496" t="e">
        <f aca="false">IF(#REF!="","",#REF!)</f>
        <v>#VALUE!</v>
      </c>
      <c r="F63" s="496" t="e">
        <f aca="false">IF(#REF!="","",#REF!)</f>
        <v>#VALUE!</v>
      </c>
      <c r="G63" s="496" t="e">
        <f aca="false">IF(#REF!="","",#REF!)</f>
        <v>#VALUE!</v>
      </c>
      <c r="H63" s="497" t="e">
        <f aca="false">IF(#REF!="","",#REF!)</f>
        <v>#VALUE!</v>
      </c>
      <c r="I63" s="496" t="e">
        <f aca="false">IF(#REF!="","",#REF!)</f>
        <v>#VALUE!</v>
      </c>
      <c r="J63" s="496" t="e">
        <f aca="false">IF(#REF!="","",#REF!)</f>
        <v>#VALUE!</v>
      </c>
      <c r="K63" s="505"/>
      <c r="L63" s="506"/>
      <c r="M63" s="506"/>
      <c r="N63" s="506"/>
      <c r="O63" s="506"/>
      <c r="P63" s="506"/>
      <c r="Q63" s="506"/>
      <c r="R63" s="506"/>
      <c r="S63" s="506"/>
      <c r="T63" s="506"/>
      <c r="U63" s="506"/>
      <c r="V63" s="479"/>
      <c r="W63" s="479"/>
      <c r="X63" s="479"/>
      <c r="Y63" s="479"/>
      <c r="Z63" s="479"/>
      <c r="AA63" s="479"/>
      <c r="AB63" s="479"/>
      <c r="AC63" s="479"/>
      <c r="AD63" s="479"/>
      <c r="AE63" s="479"/>
      <c r="AF63" s="500"/>
      <c r="AG63" s="501" t="e">
        <f aca="false">IF(H63&lt;$E$87,"Vétéran 3",IF(H63&lt;$E$88,"Vétéran 2",IF(H63&lt;$E$89,"Vétéran 1",IF(H63&lt;$E$90,"Senior",IF(H63&lt;$E$91,"Junior",IF(H63&lt;$E$92,"Cadet",IF(H63&lt;$E$93,"Minime",IF(H63&lt;$E$94,"Benjamin","Poussin"))))))))</f>
        <v>#VALUE!</v>
      </c>
      <c r="AH63" s="502"/>
      <c r="AI63" s="503" t="e">
        <f aca="false">IF(H63&lt;XXX1!$L$41,"Vétéran 3",IF(H63&lt;XXX1!$L$42,"Vétéran 2",IF(H63&lt;XXX1!$L$43,"Vétéran 1",IF(H63&lt;XXX1!$L$44,"Senior",IF(H63&lt;XXX1!$L$45,"Junior",IF(H63&lt;XXX1!$L$46,"Cadet",IF(H63&lt;XXX1!$L$47,"Minime",IF(H63&lt;XXX1!$L$48,"Benjamin","Poussin"))))))))</f>
        <v>#VALUE!</v>
      </c>
      <c r="AJ63" s="504" t="e">
        <f aca="false">IF(G63="F",1,"")</f>
        <v>#VALUE!</v>
      </c>
    </row>
    <row r="64" customFormat="false" ht="21.75" hidden="false" customHeight="true" outlineLevel="0" collapsed="false">
      <c r="A64" s="494"/>
      <c r="B64" s="507" t="n">
        <v>57</v>
      </c>
      <c r="C64" s="496" t="e">
        <f aca="false">IF(#REF!="","",#REF!)</f>
        <v>#VALUE!</v>
      </c>
      <c r="D64" s="496" t="e">
        <f aca="false">IF(#REF!="","",#REF!)</f>
        <v>#VALUE!</v>
      </c>
      <c r="E64" s="496" t="e">
        <f aca="false">IF(#REF!="","",#REF!)</f>
        <v>#VALUE!</v>
      </c>
      <c r="F64" s="496" t="e">
        <f aca="false">IF(#REF!="","",#REF!)</f>
        <v>#VALUE!</v>
      </c>
      <c r="G64" s="496" t="e">
        <f aca="false">IF(#REF!="","",#REF!)</f>
        <v>#VALUE!</v>
      </c>
      <c r="H64" s="497" t="e">
        <f aca="false">IF(#REF!="","",#REF!)</f>
        <v>#VALUE!</v>
      </c>
      <c r="I64" s="496" t="e">
        <f aca="false">IF(#REF!="","",#REF!)</f>
        <v>#VALUE!</v>
      </c>
      <c r="J64" s="496" t="e">
        <f aca="false">IF(#REF!="","",#REF!)</f>
        <v>#VALUE!</v>
      </c>
      <c r="K64" s="505"/>
      <c r="L64" s="506"/>
      <c r="M64" s="506"/>
      <c r="N64" s="506"/>
      <c r="O64" s="506"/>
      <c r="P64" s="506"/>
      <c r="Q64" s="506"/>
      <c r="R64" s="506"/>
      <c r="S64" s="506"/>
      <c r="T64" s="506"/>
      <c r="U64" s="506"/>
      <c r="V64" s="479"/>
      <c r="W64" s="479"/>
      <c r="X64" s="479"/>
      <c r="Y64" s="479"/>
      <c r="Z64" s="479"/>
      <c r="AA64" s="479"/>
      <c r="AB64" s="479"/>
      <c r="AC64" s="479"/>
      <c r="AD64" s="479"/>
      <c r="AE64" s="479"/>
      <c r="AF64" s="500"/>
      <c r="AG64" s="501" t="e">
        <f aca="false">IF(H64&lt;$E$87,"Vétéran 3",IF(H64&lt;$E$88,"Vétéran 2",IF(H64&lt;$E$89,"Vétéran 1",IF(H64&lt;$E$90,"Senior",IF(H64&lt;$E$91,"Junior",IF(H64&lt;$E$92,"Cadet",IF(H64&lt;$E$93,"Minime",IF(H64&lt;$E$94,"Benjamin","Poussin"))))))))</f>
        <v>#VALUE!</v>
      </c>
      <c r="AH64" s="502"/>
      <c r="AI64" s="503" t="e">
        <f aca="false">IF(H64&lt;XXX1!$L$41,"Vétéran 3",IF(H64&lt;XXX1!$L$42,"Vétéran 2",IF(H64&lt;XXX1!$L$43,"Vétéran 1",IF(H64&lt;XXX1!$L$44,"Senior",IF(H64&lt;XXX1!$L$45,"Junior",IF(H64&lt;XXX1!$L$46,"Cadet",IF(H64&lt;XXX1!$L$47,"Minime",IF(H64&lt;XXX1!$L$48,"Benjamin","Poussin"))))))))</f>
        <v>#VALUE!</v>
      </c>
      <c r="AJ64" s="504" t="e">
        <f aca="false">IF(G64="F",1,"")</f>
        <v>#VALUE!</v>
      </c>
    </row>
    <row r="65" customFormat="false" ht="21.75" hidden="false" customHeight="true" outlineLevel="0" collapsed="false">
      <c r="A65" s="494"/>
      <c r="B65" s="507" t="n">
        <v>58</v>
      </c>
      <c r="C65" s="496" t="e">
        <f aca="false">IF(#REF!="","",#REF!)</f>
        <v>#VALUE!</v>
      </c>
      <c r="D65" s="496" t="e">
        <f aca="false">IF(#REF!="","",#REF!)</f>
        <v>#VALUE!</v>
      </c>
      <c r="E65" s="496" t="e">
        <f aca="false">IF(#REF!="","",#REF!)</f>
        <v>#VALUE!</v>
      </c>
      <c r="F65" s="496" t="e">
        <f aca="false">IF(#REF!="","",#REF!)</f>
        <v>#VALUE!</v>
      </c>
      <c r="G65" s="496" t="e">
        <f aca="false">IF(#REF!="","",#REF!)</f>
        <v>#VALUE!</v>
      </c>
      <c r="H65" s="497" t="e">
        <f aca="false">IF(#REF!="","",#REF!)</f>
        <v>#VALUE!</v>
      </c>
      <c r="I65" s="496" t="e">
        <f aca="false">IF(#REF!="","",#REF!)</f>
        <v>#VALUE!</v>
      </c>
      <c r="J65" s="496" t="e">
        <f aca="false">IF(#REF!="","",#REF!)</f>
        <v>#VALUE!</v>
      </c>
      <c r="K65" s="505"/>
      <c r="L65" s="506"/>
      <c r="M65" s="506"/>
      <c r="N65" s="506"/>
      <c r="O65" s="506"/>
      <c r="P65" s="506"/>
      <c r="Q65" s="506"/>
      <c r="R65" s="506"/>
      <c r="S65" s="506"/>
      <c r="T65" s="506"/>
      <c r="U65" s="506"/>
      <c r="V65" s="479"/>
      <c r="W65" s="479"/>
      <c r="X65" s="479"/>
      <c r="Y65" s="479"/>
      <c r="Z65" s="479"/>
      <c r="AA65" s="479"/>
      <c r="AB65" s="479"/>
      <c r="AC65" s="479"/>
      <c r="AD65" s="479"/>
      <c r="AE65" s="479"/>
      <c r="AF65" s="500"/>
      <c r="AG65" s="501" t="e">
        <f aca="false">IF(H65&lt;$E$87,"Vétéran 3",IF(H65&lt;$E$88,"Vétéran 2",IF(H65&lt;$E$89,"Vétéran 1",IF(H65&lt;$E$90,"Senior",IF(H65&lt;$E$91,"Junior",IF(H65&lt;$E$92,"Cadet",IF(H65&lt;$E$93,"Minime",IF(H65&lt;$E$94,"Benjamin","Poussin"))))))))</f>
        <v>#VALUE!</v>
      </c>
      <c r="AH65" s="502"/>
      <c r="AI65" s="503" t="e">
        <f aca="false">IF(H65&lt;XXX1!$L$41,"Vétéran 3",IF(H65&lt;XXX1!$L$42,"Vétéran 2",IF(H65&lt;XXX1!$L$43,"Vétéran 1",IF(H65&lt;XXX1!$L$44,"Senior",IF(H65&lt;XXX1!$L$45,"Junior",IF(H65&lt;XXX1!$L$46,"Cadet",IF(H65&lt;XXX1!$L$47,"Minime",IF(H65&lt;XXX1!$L$48,"Benjamin","Poussin"))))))))</f>
        <v>#VALUE!</v>
      </c>
      <c r="AJ65" s="504" t="e">
        <f aca="false">IF(G65="F",1,"")</f>
        <v>#VALUE!</v>
      </c>
    </row>
    <row r="66" customFormat="false" ht="21.75" hidden="false" customHeight="true" outlineLevel="0" collapsed="false">
      <c r="A66" s="494"/>
      <c r="B66" s="507" t="n">
        <v>59</v>
      </c>
      <c r="C66" s="496" t="e">
        <f aca="false">IF(#REF!="","",#REF!)</f>
        <v>#VALUE!</v>
      </c>
      <c r="D66" s="496" t="e">
        <f aca="false">IF(#REF!="","",#REF!)</f>
        <v>#VALUE!</v>
      </c>
      <c r="E66" s="496" t="e">
        <f aca="false">IF(#REF!="","",#REF!)</f>
        <v>#VALUE!</v>
      </c>
      <c r="F66" s="496" t="e">
        <f aca="false">IF(#REF!="","",#REF!)</f>
        <v>#VALUE!</v>
      </c>
      <c r="G66" s="496" t="e">
        <f aca="false">IF(#REF!="","",#REF!)</f>
        <v>#VALUE!</v>
      </c>
      <c r="H66" s="497" t="e">
        <f aca="false">IF(#REF!="","",#REF!)</f>
        <v>#VALUE!</v>
      </c>
      <c r="I66" s="496" t="e">
        <f aca="false">IF(#REF!="","",#REF!)</f>
        <v>#VALUE!</v>
      </c>
      <c r="J66" s="496" t="e">
        <f aca="false">IF(#REF!="","",#REF!)</f>
        <v>#VALUE!</v>
      </c>
      <c r="K66" s="505"/>
      <c r="L66" s="506"/>
      <c r="M66" s="506"/>
      <c r="N66" s="506"/>
      <c r="O66" s="506"/>
      <c r="P66" s="506"/>
      <c r="Q66" s="506"/>
      <c r="R66" s="506"/>
      <c r="S66" s="506"/>
      <c r="T66" s="506"/>
      <c r="U66" s="506"/>
      <c r="V66" s="479"/>
      <c r="W66" s="479"/>
      <c r="X66" s="479"/>
      <c r="Y66" s="479"/>
      <c r="Z66" s="479"/>
      <c r="AA66" s="479"/>
      <c r="AB66" s="479"/>
      <c r="AC66" s="479"/>
      <c r="AD66" s="479"/>
      <c r="AE66" s="479"/>
      <c r="AF66" s="500"/>
      <c r="AG66" s="501" t="e">
        <f aca="false">IF(H66&lt;$E$87,"Vétéran 3",IF(H66&lt;$E$88,"Vétéran 2",IF(H66&lt;$E$89,"Vétéran 1",IF(H66&lt;$E$90,"Senior",IF(H66&lt;$E$91,"Junior",IF(H66&lt;$E$92,"Cadet",IF(H66&lt;$E$93,"Minime",IF(H66&lt;$E$94,"Benjamin","Poussin"))))))))</f>
        <v>#VALUE!</v>
      </c>
      <c r="AH66" s="502"/>
      <c r="AI66" s="503" t="e">
        <f aca="false">IF(H66&lt;XXX1!$L$41,"Vétéran 3",IF(H66&lt;XXX1!$L$42,"Vétéran 2",IF(H66&lt;XXX1!$L$43,"Vétéran 1",IF(H66&lt;XXX1!$L$44,"Senior",IF(H66&lt;XXX1!$L$45,"Junior",IF(H66&lt;XXX1!$L$46,"Cadet",IF(H66&lt;XXX1!$L$47,"Minime",IF(H66&lt;XXX1!$L$48,"Benjamin","Poussin"))))))))</f>
        <v>#VALUE!</v>
      </c>
      <c r="AJ66" s="504" t="e">
        <f aca="false">IF(G66="F",1,"")</f>
        <v>#VALUE!</v>
      </c>
    </row>
    <row r="67" customFormat="false" ht="21.75" hidden="false" customHeight="true" outlineLevel="0" collapsed="false">
      <c r="A67" s="494"/>
      <c r="B67" s="507" t="n">
        <v>60</v>
      </c>
      <c r="C67" s="496" t="e">
        <f aca="false">IF(#REF!="","",#REF!)</f>
        <v>#VALUE!</v>
      </c>
      <c r="D67" s="496" t="e">
        <f aca="false">IF(#REF!="","",#REF!)</f>
        <v>#VALUE!</v>
      </c>
      <c r="E67" s="496" t="e">
        <f aca="false">IF(#REF!="","",#REF!)</f>
        <v>#VALUE!</v>
      </c>
      <c r="F67" s="496" t="e">
        <f aca="false">IF(#REF!="","",#REF!)</f>
        <v>#VALUE!</v>
      </c>
      <c r="G67" s="496" t="e">
        <f aca="false">IF(#REF!="","",#REF!)</f>
        <v>#VALUE!</v>
      </c>
      <c r="H67" s="497" t="e">
        <f aca="false">IF(#REF!="","",#REF!)</f>
        <v>#VALUE!</v>
      </c>
      <c r="I67" s="496" t="e">
        <f aca="false">IF(#REF!="","",#REF!)</f>
        <v>#VALUE!</v>
      </c>
      <c r="J67" s="496" t="e">
        <f aca="false">IF(#REF!="","",#REF!)</f>
        <v>#VALUE!</v>
      </c>
      <c r="K67" s="505"/>
      <c r="L67" s="506"/>
      <c r="M67" s="506"/>
      <c r="N67" s="506"/>
      <c r="O67" s="506"/>
      <c r="P67" s="506"/>
      <c r="Q67" s="506"/>
      <c r="R67" s="506"/>
      <c r="S67" s="506"/>
      <c r="T67" s="506"/>
      <c r="U67" s="506"/>
      <c r="V67" s="479"/>
      <c r="W67" s="479"/>
      <c r="X67" s="479"/>
      <c r="Y67" s="479"/>
      <c r="Z67" s="479"/>
      <c r="AA67" s="479"/>
      <c r="AB67" s="479"/>
      <c r="AC67" s="479"/>
      <c r="AD67" s="479"/>
      <c r="AE67" s="479"/>
      <c r="AF67" s="500"/>
      <c r="AG67" s="501" t="e">
        <f aca="false">IF(H67&lt;$E$87,"Vétéran 3",IF(H67&lt;$E$88,"Vétéran 2",IF(H67&lt;$E$89,"Vétéran 1",IF(H67&lt;$E$90,"Senior",IF(H67&lt;$E$91,"Junior",IF(H67&lt;$E$92,"Cadet",IF(H67&lt;$E$93,"Minime",IF(H67&lt;$E$94,"Benjamin","Poussin"))))))))</f>
        <v>#VALUE!</v>
      </c>
      <c r="AH67" s="502"/>
      <c r="AI67" s="503" t="e">
        <f aca="false">IF(H67&lt;XXX1!$L$41,"Vétéran 3",IF(H67&lt;XXX1!$L$42,"Vétéran 2",IF(H67&lt;XXX1!$L$43,"Vétéran 1",IF(H67&lt;XXX1!$L$44,"Senior",IF(H67&lt;XXX1!$L$45,"Junior",IF(H67&lt;XXX1!$L$46,"Cadet",IF(H67&lt;XXX1!$L$47,"Minime",IF(H67&lt;XXX1!$L$48,"Benjamin","Poussin"))))))))</f>
        <v>#VALUE!</v>
      </c>
      <c r="AJ67" s="504" t="e">
        <f aca="false">IF(G67="F",1,"")</f>
        <v>#VALUE!</v>
      </c>
    </row>
    <row r="68" customFormat="false" ht="21.75" hidden="false" customHeight="true" outlineLevel="0" collapsed="false">
      <c r="A68" s="494"/>
      <c r="B68" s="507" t="n">
        <v>61</v>
      </c>
      <c r="C68" s="496" t="e">
        <f aca="false">IF(#REF!="","",#REF!)</f>
        <v>#VALUE!</v>
      </c>
      <c r="D68" s="496" t="e">
        <f aca="false">IF(#REF!="","",#REF!)</f>
        <v>#VALUE!</v>
      </c>
      <c r="E68" s="496" t="e">
        <f aca="false">IF(#REF!="","",#REF!)</f>
        <v>#VALUE!</v>
      </c>
      <c r="F68" s="496" t="e">
        <f aca="false">IF(#REF!="","",#REF!)</f>
        <v>#VALUE!</v>
      </c>
      <c r="G68" s="496" t="e">
        <f aca="false">IF(#REF!="","",#REF!)</f>
        <v>#VALUE!</v>
      </c>
      <c r="H68" s="497" t="e">
        <f aca="false">IF(#REF!="","",#REF!)</f>
        <v>#VALUE!</v>
      </c>
      <c r="I68" s="496" t="e">
        <f aca="false">IF(#REF!="","",#REF!)</f>
        <v>#VALUE!</v>
      </c>
      <c r="J68" s="496" t="e">
        <f aca="false">IF(#REF!="","",#REF!)</f>
        <v>#VALUE!</v>
      </c>
      <c r="K68" s="511"/>
      <c r="L68" s="506"/>
      <c r="M68" s="506"/>
      <c r="N68" s="506"/>
      <c r="O68" s="506"/>
      <c r="P68" s="506"/>
      <c r="Q68" s="506"/>
      <c r="R68" s="506"/>
      <c r="S68" s="506"/>
      <c r="T68" s="506"/>
      <c r="U68" s="506"/>
      <c r="V68" s="479"/>
      <c r="W68" s="479"/>
      <c r="X68" s="479"/>
      <c r="Y68" s="479"/>
      <c r="Z68" s="479"/>
      <c r="AA68" s="479"/>
      <c r="AB68" s="479"/>
      <c r="AC68" s="479"/>
      <c r="AD68" s="479"/>
      <c r="AE68" s="479"/>
      <c r="AF68" s="500"/>
      <c r="AG68" s="501" t="e">
        <f aca="false">IF(H68&lt;$E$87,"Vétéran 3",IF(H68&lt;$E$88,"Vétéran 2",IF(H68&lt;$E$89,"Vétéran 1",IF(H68&lt;$E$90,"Senior",IF(H68&lt;$E$91,"Junior",IF(H68&lt;$E$92,"Cadet",IF(H68&lt;$E$93,"Minime",IF(H68&lt;$E$94,"Benjamin","Poussin"))))))))</f>
        <v>#VALUE!</v>
      </c>
      <c r="AH68" s="502"/>
      <c r="AI68" s="503" t="e">
        <f aca="false">IF(H68&lt;XXX1!$L$41,"Vétéran 3",IF(H68&lt;XXX1!$L$42,"Vétéran 2",IF(H68&lt;XXX1!$L$43,"Vétéran 1",IF(H68&lt;XXX1!$L$44,"Senior",IF(H68&lt;XXX1!$L$45,"Junior",IF(H68&lt;XXX1!$L$46,"Cadet",IF(H68&lt;XXX1!$L$47,"Minime",IF(H68&lt;XXX1!$L$48,"Benjamin","Poussin"))))))))</f>
        <v>#VALUE!</v>
      </c>
      <c r="AJ68" s="504" t="e">
        <f aca="false">IF(G68="F",1,"")</f>
        <v>#VALUE!</v>
      </c>
    </row>
    <row r="69" customFormat="false" ht="21" hidden="false" customHeight="true" outlineLevel="0" collapsed="false">
      <c r="A69" s="494"/>
      <c r="B69" s="512"/>
      <c r="C69" s="512"/>
      <c r="D69" s="513"/>
      <c r="E69" s="514"/>
      <c r="F69" s="514"/>
      <c r="G69" s="514"/>
      <c r="H69" s="515"/>
      <c r="I69" s="514"/>
      <c r="J69" s="516"/>
      <c r="K69" s="516"/>
      <c r="L69" s="517"/>
      <c r="M69" s="518"/>
      <c r="N69" s="518"/>
      <c r="O69" s="518"/>
      <c r="P69" s="518"/>
      <c r="Q69" s="518"/>
      <c r="R69" s="518"/>
      <c r="S69" s="518"/>
      <c r="T69" s="518"/>
      <c r="U69" s="518"/>
      <c r="V69" s="334"/>
      <c r="W69" s="334"/>
      <c r="X69" s="334"/>
      <c r="Y69" s="334"/>
      <c r="Z69" s="334"/>
      <c r="AA69" s="334"/>
      <c r="AB69" s="334"/>
      <c r="AC69" s="334"/>
      <c r="AD69" s="334"/>
      <c r="AE69" s="334"/>
    </row>
    <row r="70" customFormat="false" ht="19.5" hidden="false" customHeight="true" outlineLevel="0" collapsed="false">
      <c r="L70" s="519"/>
      <c r="M70" s="519"/>
      <c r="N70" s="519"/>
      <c r="O70" s="519"/>
      <c r="P70" s="519"/>
      <c r="Q70" s="519"/>
      <c r="R70" s="519"/>
      <c r="S70" s="519"/>
      <c r="T70" s="519"/>
      <c r="U70" s="519"/>
      <c r="V70" s="176"/>
      <c r="W70" s="176"/>
      <c r="X70" s="176"/>
      <c r="Y70" s="176"/>
      <c r="Z70" s="176"/>
      <c r="AA70" s="176"/>
      <c r="AB70" s="176"/>
      <c r="AC70" s="176"/>
      <c r="AD70" s="176"/>
      <c r="AE70" s="176"/>
    </row>
    <row r="71" customFormat="false" ht="19.5" hidden="false" customHeight="true" outlineLevel="0" collapsed="false">
      <c r="V71" s="520"/>
      <c r="W71" s="520"/>
      <c r="X71" s="520"/>
      <c r="Y71" s="520"/>
      <c r="Z71" s="520"/>
      <c r="AA71" s="520"/>
      <c r="AB71" s="520"/>
      <c r="AC71" s="520"/>
      <c r="AD71" s="520"/>
    </row>
    <row r="72" customFormat="false" ht="27.75" hidden="false" customHeight="true" outlineLevel="0" collapsed="false">
      <c r="A72" s="521"/>
      <c r="B72" s="522"/>
      <c r="C72" s="522"/>
      <c r="D72" s="174"/>
      <c r="E72" s="523"/>
      <c r="F72" s="523"/>
      <c r="G72" s="523"/>
      <c r="H72" s="523"/>
      <c r="I72" s="524"/>
      <c r="J72" s="523"/>
      <c r="K72" s="525"/>
      <c r="L72" s="523"/>
      <c r="M72" s="523"/>
      <c r="N72" s="523"/>
      <c r="O72" s="523"/>
      <c r="P72" s="523"/>
      <c r="Q72" s="521"/>
      <c r="R72" s="521"/>
      <c r="S72" s="523"/>
      <c r="T72" s="523"/>
      <c r="U72" s="523"/>
      <c r="V72" s="520"/>
      <c r="W72" s="520"/>
      <c r="X72" s="520"/>
      <c r="Y72" s="520"/>
      <c r="Z72" s="520"/>
      <c r="AA72" s="520"/>
      <c r="AB72" s="520"/>
      <c r="AC72" s="520"/>
      <c r="AD72" s="520"/>
    </row>
    <row r="73" customFormat="false" ht="27.75" hidden="false" customHeight="true" outlineLevel="0" collapsed="false">
      <c r="A73" s="521"/>
      <c r="B73" s="522"/>
      <c r="C73" s="522"/>
      <c r="D73" s="526"/>
      <c r="E73" s="527"/>
      <c r="F73" s="527"/>
      <c r="G73" s="527"/>
      <c r="H73" s="527"/>
      <c r="I73" s="528"/>
      <c r="J73" s="523"/>
      <c r="K73" s="529"/>
      <c r="L73" s="527"/>
      <c r="M73" s="527"/>
      <c r="N73" s="527"/>
      <c r="O73" s="527"/>
      <c r="P73" s="527"/>
      <c r="Q73" s="521"/>
      <c r="R73" s="521"/>
      <c r="S73" s="523"/>
      <c r="T73" s="523"/>
      <c r="U73" s="523"/>
    </row>
    <row r="74" customFormat="false" ht="27.75" hidden="false" customHeight="true" outlineLevel="0" collapsed="false">
      <c r="A74" s="521"/>
      <c r="B74" s="530"/>
      <c r="C74" s="530"/>
      <c r="D74" s="526"/>
      <c r="E74" s="527"/>
      <c r="F74" s="527"/>
      <c r="G74" s="527"/>
      <c r="H74" s="527"/>
      <c r="I74" s="528"/>
      <c r="J74" s="523"/>
      <c r="K74" s="531"/>
      <c r="L74" s="527"/>
      <c r="M74" s="527"/>
      <c r="N74" s="527"/>
      <c r="O74" s="527"/>
      <c r="P74" s="527"/>
      <c r="Q74" s="521"/>
      <c r="R74" s="521"/>
      <c r="S74" s="523"/>
      <c r="T74" s="523"/>
      <c r="U74" s="523"/>
    </row>
    <row r="75" customFormat="false" ht="27.75" hidden="false" customHeight="true" outlineLevel="0" collapsed="false">
      <c r="A75" s="521"/>
      <c r="B75" s="530"/>
      <c r="C75" s="530"/>
      <c r="D75" s="174"/>
      <c r="E75" s="523"/>
      <c r="F75" s="523"/>
      <c r="G75" s="523"/>
      <c r="H75" s="523"/>
      <c r="I75" s="528"/>
      <c r="J75" s="523"/>
      <c r="K75" s="532"/>
      <c r="L75" s="523"/>
      <c r="M75" s="523"/>
      <c r="N75" s="523"/>
      <c r="O75" s="523"/>
      <c r="P75" s="523"/>
      <c r="Q75" s="521"/>
      <c r="R75" s="521"/>
      <c r="S75" s="523"/>
      <c r="T75" s="523"/>
      <c r="U75" s="523"/>
    </row>
    <row r="76" customFormat="false" ht="48.75" hidden="false" customHeight="true" outlineLevel="0" collapsed="false">
      <c r="A76" s="521"/>
      <c r="B76" s="533"/>
      <c r="C76" s="533"/>
      <c r="D76" s="533"/>
      <c r="E76" s="533"/>
      <c r="F76" s="522"/>
      <c r="G76" s="522"/>
      <c r="H76" s="527"/>
      <c r="I76" s="527"/>
      <c r="J76" s="527"/>
      <c r="K76" s="534"/>
      <c r="L76" s="522"/>
      <c r="M76" s="522"/>
      <c r="N76" s="522"/>
      <c r="O76" s="521"/>
      <c r="P76" s="527"/>
      <c r="Q76" s="527"/>
      <c r="R76" s="527"/>
      <c r="S76" s="527"/>
      <c r="T76" s="527"/>
      <c r="U76" s="527"/>
    </row>
    <row r="77" customFormat="false" ht="32.25" hidden="false" customHeight="true" outlineLevel="0" collapsed="false">
      <c r="A77" s="521"/>
      <c r="B77" s="533"/>
      <c r="C77" s="533"/>
      <c r="D77" s="533"/>
      <c r="E77" s="533"/>
      <c r="F77" s="522"/>
      <c r="G77" s="522"/>
      <c r="H77" s="527"/>
      <c r="I77" s="527"/>
      <c r="J77" s="527"/>
      <c r="K77" s="534"/>
      <c r="L77" s="522"/>
      <c r="M77" s="522"/>
      <c r="N77" s="522"/>
      <c r="O77" s="521"/>
      <c r="P77" s="527"/>
      <c r="Q77" s="527"/>
      <c r="R77" s="527"/>
      <c r="S77" s="527"/>
      <c r="T77" s="527"/>
      <c r="U77" s="527"/>
    </row>
    <row r="78" customFormat="false" ht="17.25" hidden="false" customHeight="true" outlineLevel="0" collapsed="false">
      <c r="A78" s="521"/>
      <c r="B78" s="521"/>
      <c r="C78" s="521"/>
      <c r="D78" s="521"/>
      <c r="E78" s="521"/>
      <c r="F78" s="521"/>
      <c r="G78" s="521"/>
      <c r="H78" s="521"/>
      <c r="I78" s="521"/>
      <c r="J78" s="521"/>
      <c r="L78" s="521"/>
      <c r="M78" s="521"/>
      <c r="N78" s="521"/>
      <c r="O78" s="521"/>
      <c r="P78" s="521"/>
      <c r="Q78" s="521"/>
      <c r="R78" s="521"/>
      <c r="S78" s="521"/>
      <c r="T78" s="521"/>
      <c r="U78" s="521"/>
    </row>
    <row r="79" customFormat="false" ht="17.25" hidden="false" customHeight="true" outlineLevel="0" collapsed="false">
      <c r="A79" s="521"/>
      <c r="B79" s="535"/>
      <c r="C79" s="535"/>
      <c r="D79" s="535"/>
      <c r="E79" s="535"/>
      <c r="F79" s="535"/>
      <c r="G79" s="535"/>
      <c r="H79" s="535"/>
      <c r="I79" s="535"/>
      <c r="J79" s="535"/>
    </row>
    <row r="80" customFormat="false" ht="17.25" hidden="false" customHeight="true" outlineLevel="0" collapsed="false"/>
    <row r="81" customFormat="false" ht="17.25" hidden="false" customHeight="true" outlineLevel="0" collapsed="false"/>
    <row r="82" customFormat="false" ht="17.25" hidden="false" customHeight="true" outlineLevel="0" collapsed="false"/>
    <row r="83" customFormat="false" ht="17.25" hidden="false" customHeight="true" outlineLevel="0" collapsed="false"/>
    <row r="84" customFormat="false" ht="13.5" hidden="false" customHeight="true" outlineLevel="0" collapsed="false"/>
    <row r="85" customFormat="false" ht="6.75" hidden="true" customHeight="true" outlineLevel="0" collapsed="false"/>
    <row r="86" customFormat="false" ht="17.25" hidden="true" customHeight="true" outlineLevel="0" collapsed="false">
      <c r="C86" s="536" t="str">
        <f aca="false">+XXX1!J40</f>
        <v>2006   2007</v>
      </c>
      <c r="D86" s="536"/>
      <c r="E86" s="536"/>
    </row>
    <row r="87" customFormat="false" ht="17.25" hidden="true" customHeight="true" outlineLevel="0" collapsed="false">
      <c r="B87" s="100" t="str">
        <f aca="false">+XXX1!I41</f>
        <v>AVANT</v>
      </c>
      <c r="C87" s="537" t="n">
        <f aca="false">+XXX1!J41</f>
        <v>18080</v>
      </c>
      <c r="D87" s="538" t="s">
        <v>11</v>
      </c>
      <c r="E87" s="539" t="n">
        <f aca="false">C87</f>
        <v>18080</v>
      </c>
    </row>
    <row r="88" customFormat="false" ht="17.25" hidden="true" customHeight="true" outlineLevel="0" collapsed="false">
      <c r="B88" s="100" t="str">
        <f aca="false">+XXX1!I42</f>
        <v>AVANT</v>
      </c>
      <c r="C88" s="540" t="n">
        <f aca="false">+XXX1!J42</f>
        <v>21732</v>
      </c>
      <c r="D88" s="541" t="s">
        <v>14</v>
      </c>
      <c r="E88" s="542" t="n">
        <f aca="false">C88</f>
        <v>21732</v>
      </c>
    </row>
    <row r="89" customFormat="false" ht="17.25" hidden="true" customHeight="true" outlineLevel="0" collapsed="false">
      <c r="B89" s="100" t="str">
        <f aca="false">+XXX1!I43</f>
        <v>AVANT</v>
      </c>
      <c r="C89" s="540" t="n">
        <f aca="false">+XXX1!J43</f>
        <v>25385</v>
      </c>
      <c r="D89" s="541" t="s">
        <v>41</v>
      </c>
      <c r="E89" s="542" t="n">
        <f aca="false">C89</f>
        <v>25385</v>
      </c>
    </row>
    <row r="90" customFormat="false" ht="17.25" hidden="true" customHeight="true" outlineLevel="0" collapsed="false">
      <c r="B90" s="100" t="str">
        <f aca="false">+XXX1!I44</f>
        <v>AVANT</v>
      </c>
      <c r="C90" s="540" t="n">
        <f aca="false">+XXX1!J44</f>
        <v>33786</v>
      </c>
      <c r="D90" s="541" t="s">
        <v>52</v>
      </c>
      <c r="E90" s="542" t="n">
        <f aca="false">C90</f>
        <v>33786</v>
      </c>
    </row>
    <row r="91" customFormat="false" ht="17.25" hidden="true" customHeight="true" outlineLevel="0" collapsed="false">
      <c r="B91" s="100" t="str">
        <f aca="false">+XXX1!I45</f>
        <v>AVANT</v>
      </c>
      <c r="C91" s="540" t="n">
        <f aca="false">+XXX1!J45</f>
        <v>34516</v>
      </c>
      <c r="D91" s="541" t="s">
        <v>53</v>
      </c>
      <c r="E91" s="542" t="n">
        <f aca="false">C91</f>
        <v>34516</v>
      </c>
    </row>
    <row r="92" customFormat="false" ht="17.25" hidden="true" customHeight="true" outlineLevel="0" collapsed="false">
      <c r="B92" s="100" t="str">
        <f aca="false">+XXX1!I46</f>
        <v>AVANT</v>
      </c>
      <c r="C92" s="540" t="n">
        <f aca="false">+XXX1!J46</f>
        <v>35247</v>
      </c>
      <c r="D92" s="541" t="s">
        <v>54</v>
      </c>
      <c r="E92" s="542" t="n">
        <f aca="false">C92</f>
        <v>35247</v>
      </c>
    </row>
    <row r="93" customFormat="false" ht="17.25" hidden="true" customHeight="true" outlineLevel="0" collapsed="false">
      <c r="B93" s="100" t="str">
        <f aca="false">+XXX1!I47</f>
        <v>AVANT</v>
      </c>
      <c r="C93" s="540" t="n">
        <f aca="false">+XXX1!J47</f>
        <v>35977</v>
      </c>
      <c r="D93" s="541" t="s">
        <v>55</v>
      </c>
      <c r="E93" s="542" t="n">
        <f aca="false">C93</f>
        <v>35977</v>
      </c>
    </row>
    <row r="94" customFormat="false" ht="17.25" hidden="true" customHeight="true" outlineLevel="0" collapsed="false">
      <c r="B94" s="100" t="str">
        <f aca="false">+XXX1!I48</f>
        <v>AVANT</v>
      </c>
      <c r="C94" s="540" t="n">
        <f aca="false">+XXX1!J48</f>
        <v>36708</v>
      </c>
      <c r="D94" s="541" t="s">
        <v>56</v>
      </c>
      <c r="E94" s="542" t="n">
        <f aca="false">C94</f>
        <v>36708</v>
      </c>
    </row>
    <row r="95" customFormat="false" ht="17.25" hidden="true" customHeight="true" outlineLevel="0" collapsed="false">
      <c r="B95" s="100" t="n">
        <f aca="false">+XXX1!I49</f>
        <v>0</v>
      </c>
      <c r="C95" s="543" t="n">
        <f aca="false">+XXX1!J49</f>
        <v>36708</v>
      </c>
      <c r="D95" s="544" t="s">
        <v>57</v>
      </c>
      <c r="E95" s="545" t="n">
        <f aca="false">C95</f>
        <v>36708</v>
      </c>
    </row>
  </sheetData>
  <sheetProtection sheet="true" password="9b87" objects="true" scenarios="true"/>
  <mergeCells count="39">
    <mergeCell ref="B1:K1"/>
    <mergeCell ref="B2:J2"/>
    <mergeCell ref="B3:K3"/>
    <mergeCell ref="B4:K4"/>
    <mergeCell ref="L4:M4"/>
    <mergeCell ref="N4:O4"/>
    <mergeCell ref="P4:Q4"/>
    <mergeCell ref="R4:S4"/>
    <mergeCell ref="T4:U4"/>
    <mergeCell ref="AF4:AF7"/>
    <mergeCell ref="AH4:AH7"/>
    <mergeCell ref="AF8:AF43"/>
    <mergeCell ref="AH8:AH43"/>
    <mergeCell ref="AF44:AF48"/>
    <mergeCell ref="AH44:AH48"/>
    <mergeCell ref="AF49:AF53"/>
    <mergeCell ref="AH49:AH53"/>
    <mergeCell ref="AF54:AF58"/>
    <mergeCell ref="AH54:AH58"/>
    <mergeCell ref="AF59:AF63"/>
    <mergeCell ref="AH59:AH63"/>
    <mergeCell ref="AF64:AF68"/>
    <mergeCell ref="AH64:AH68"/>
    <mergeCell ref="B69:C69"/>
    <mergeCell ref="J69:K69"/>
    <mergeCell ref="B72:C73"/>
    <mergeCell ref="E72:H72"/>
    <mergeCell ref="D73:D74"/>
    <mergeCell ref="E73:H74"/>
    <mergeCell ref="B74:C75"/>
    <mergeCell ref="E75:H75"/>
    <mergeCell ref="B76:C77"/>
    <mergeCell ref="D76:E77"/>
    <mergeCell ref="F76:G76"/>
    <mergeCell ref="H76:J76"/>
    <mergeCell ref="F77:G77"/>
    <mergeCell ref="H77:J77"/>
    <mergeCell ref="B79:J79"/>
    <mergeCell ref="C86:E86"/>
  </mergeCells>
  <printOptions headings="false" gridLines="false" gridLinesSet="true" horizontalCentered="true" verticalCentered="true"/>
  <pageMargins left="0.39375" right="0.39375" top="0.39375" bottom="0.39375" header="0.511805555555555" footer="0.511805555555555"/>
  <pageSetup paperSize="9" scale="100" firstPageNumber="0" fitToWidth="1" fitToHeight="1" pageOrder="downThenOver" orientation="landscape" blackAndWhite="false" draft="false" cellComments="none" useFirstPageNumber="false" horizontalDpi="300" verticalDpi="300" copies="1"/>
  <headerFooter differentFirst="false" differentOddEven="false">
    <oddHeader/>
    <oddFooter>&amp;R&amp;D</oddFooter>
  </headerFooter>
  <drawing r:id="rId1"/>
</worksheet>
</file>

<file path=xl/worksheets/sheet6.xml><?xml version="1.0" encoding="utf-8"?>
<worksheet xmlns="http://schemas.openxmlformats.org/spreadsheetml/2006/main" xmlns:r="http://schemas.openxmlformats.org/officeDocument/2006/relationships">
  <sheetPr filterMode="false">
    <pageSetUpPr fitToPage="true"/>
  </sheetPr>
  <dimension ref="A1:IS69"/>
  <sheetViews>
    <sheetView showFormulas="false" showGridLines="true" showRowColHeaders="true" showZeros="true" rightToLeft="false" tabSelected="false" showOutlineSymbols="true" defaultGridColor="true" view="normal" topLeftCell="AJ26" colorId="64" zoomScale="50" zoomScaleNormal="50" zoomScalePageLayoutView="100" workbookViewId="0">
      <selection pane="topLeft" activeCell="AV55" activeCellId="0" sqref="AV55"/>
    </sheetView>
  </sheetViews>
  <sheetFormatPr defaultRowHeight="13" outlineLevelRow="0" outlineLevelCol="0"/>
  <cols>
    <col collapsed="false" customWidth="true" hidden="true" outlineLevel="0" max="1" min="1" style="100" width="8.83"/>
    <col collapsed="false" customWidth="true" hidden="true" outlineLevel="0" max="2" min="2" style="100" width="7.49"/>
    <col collapsed="false" customWidth="true" hidden="true" outlineLevel="0" max="3" min="3" style="100" width="25.67"/>
    <col collapsed="false" customWidth="true" hidden="true" outlineLevel="0" max="4" min="4" style="100" width="15.66"/>
    <col collapsed="false" customWidth="true" hidden="true" outlineLevel="0" max="5" min="5" style="100" width="20.66"/>
    <col collapsed="false" customWidth="true" hidden="true" outlineLevel="0" max="6" min="6" style="100" width="8"/>
    <col collapsed="false" customWidth="true" hidden="true" outlineLevel="0" max="7" min="7" style="100" width="6.5"/>
    <col collapsed="false" customWidth="true" hidden="true" outlineLevel="0" max="8" min="8" style="100" width="14.16"/>
    <col collapsed="false" customWidth="true" hidden="true" outlineLevel="0" max="9" min="9" style="100" width="17.16"/>
    <col collapsed="false" customWidth="true" hidden="true" outlineLevel="0" max="10" min="10" style="100" width="11.84"/>
    <col collapsed="false" customWidth="true" hidden="true" outlineLevel="0" max="11" min="11" style="100" width="8.33"/>
    <col collapsed="false" customWidth="true" hidden="true" outlineLevel="0" max="12" min="12" style="100" width="0.33"/>
    <col collapsed="false" customWidth="true" hidden="true" outlineLevel="0" max="30" min="13" style="100" width="8.51"/>
    <col collapsed="false" customWidth="true" hidden="true" outlineLevel="0" max="31" min="31" style="100" width="9.51"/>
    <col collapsed="false" customWidth="true" hidden="true" outlineLevel="0" max="32" min="32" style="100" width="19"/>
    <col collapsed="false" customWidth="true" hidden="true" outlineLevel="0" max="33" min="33" style="100" width="0.51"/>
    <col collapsed="false" customWidth="true" hidden="true" outlineLevel="0" max="34" min="34" style="100" width="15.16"/>
    <col collapsed="false" customWidth="true" hidden="true" outlineLevel="0" max="35" min="35" style="100" width="9.16"/>
    <col collapsed="false" customWidth="true" hidden="false" outlineLevel="0" max="248" min="36" style="100" width="10.84"/>
    <col collapsed="false" customWidth="true" hidden="false" outlineLevel="0" max="255" min="249" style="100" width="16.83"/>
    <col collapsed="false" customWidth="true" hidden="false" outlineLevel="0" max="1025" min="256" style="100" width="10.84"/>
  </cols>
  <sheetData>
    <row r="1" customFormat="false" ht="30.75" hidden="false" customHeight="true" outlineLevel="0" collapsed="false">
      <c r="A1" s="546"/>
      <c r="B1" s="462" t="e">
        <f aca="false">+XXX1!C3</f>
        <v>#REF!</v>
      </c>
      <c r="C1" s="462"/>
      <c r="D1" s="462"/>
      <c r="E1" s="462"/>
      <c r="F1" s="462"/>
      <c r="G1" s="462"/>
      <c r="H1" s="462"/>
      <c r="I1" s="462"/>
      <c r="J1" s="462"/>
      <c r="K1" s="462"/>
      <c r="L1" s="547" t="s">
        <v>317</v>
      </c>
      <c r="M1" s="547"/>
      <c r="N1" s="547"/>
      <c r="O1" s="547"/>
      <c r="P1" s="547"/>
      <c r="Q1" s="547"/>
      <c r="R1" s="547"/>
      <c r="S1" s="547"/>
      <c r="T1" s="547"/>
      <c r="U1" s="547"/>
      <c r="Z1" s="465"/>
      <c r="AA1" s="465"/>
      <c r="AB1" s="465"/>
      <c r="AC1" s="465"/>
      <c r="AE1" s="466" t="n">
        <v>7</v>
      </c>
      <c r="AF1" s="548" t="n">
        <v>19</v>
      </c>
      <c r="AG1" s="549"/>
      <c r="AH1" s="550" t="n">
        <v>11</v>
      </c>
    </row>
    <row r="2" customFormat="false" ht="26" hidden="false" customHeight="false" outlineLevel="0" collapsed="false">
      <c r="A2" s="546"/>
      <c r="B2" s="462" t="e">
        <f aca="false">+XXX1!C4</f>
        <v>#REF!</v>
      </c>
      <c r="C2" s="462"/>
      <c r="D2" s="462"/>
      <c r="E2" s="462"/>
      <c r="F2" s="462"/>
      <c r="G2" s="462"/>
      <c r="H2" s="462"/>
      <c r="I2" s="462"/>
      <c r="J2" s="462"/>
      <c r="K2" s="468"/>
      <c r="L2" s="547"/>
      <c r="M2" s="547"/>
      <c r="N2" s="547"/>
      <c r="O2" s="547"/>
      <c r="P2" s="547"/>
      <c r="Q2" s="547"/>
      <c r="R2" s="547"/>
      <c r="S2" s="547"/>
      <c r="T2" s="547"/>
      <c r="U2" s="547"/>
      <c r="Z2" s="465"/>
      <c r="AA2" s="465"/>
      <c r="AB2" s="465"/>
      <c r="AC2" s="465"/>
      <c r="AD2" s="465"/>
      <c r="AF2" s="176"/>
    </row>
    <row r="3" customFormat="false" ht="31" hidden="false" customHeight="false" outlineLevel="0" collapsed="false">
      <c r="A3" s="546"/>
      <c r="B3" s="462" t="e">
        <f aca="false">#REF!</f>
        <v>#REF!</v>
      </c>
      <c r="C3" s="462"/>
      <c r="D3" s="462"/>
      <c r="E3" s="462"/>
      <c r="F3" s="462"/>
      <c r="G3" s="462"/>
      <c r="H3" s="462"/>
      <c r="I3" s="462"/>
      <c r="J3" s="462"/>
      <c r="K3" s="468"/>
      <c r="L3" s="551"/>
      <c r="M3" s="551"/>
      <c r="N3" s="551"/>
      <c r="O3" s="551"/>
      <c r="P3" s="551"/>
      <c r="Q3" s="551"/>
      <c r="R3" s="551"/>
      <c r="S3" s="551"/>
      <c r="T3" s="551"/>
      <c r="U3" s="552"/>
      <c r="Z3" s="465"/>
      <c r="AA3" s="465"/>
      <c r="AB3" s="465"/>
      <c r="AC3" s="465"/>
      <c r="AD3" s="465"/>
      <c r="AF3" s="176"/>
    </row>
    <row r="4" customFormat="false" ht="26" hidden="false" customHeight="false" outlineLevel="0" collapsed="false">
      <c r="A4" s="546"/>
      <c r="B4" s="462" t="e">
        <f aca="false">+XXX2!B3:K3</f>
        <v>#REF!</v>
      </c>
      <c r="C4" s="462"/>
      <c r="D4" s="462"/>
      <c r="E4" s="462"/>
      <c r="F4" s="462"/>
      <c r="G4" s="462"/>
      <c r="H4" s="462"/>
      <c r="I4" s="462"/>
      <c r="J4" s="462"/>
      <c r="K4" s="462"/>
      <c r="L4" s="553" t="s">
        <v>4</v>
      </c>
      <c r="M4" s="553"/>
      <c r="N4" s="553"/>
      <c r="O4" s="553"/>
      <c r="P4" s="553"/>
      <c r="Q4" s="553"/>
      <c r="R4" s="553"/>
      <c r="S4" s="553"/>
      <c r="T4" s="553"/>
      <c r="U4" s="553"/>
      <c r="Z4" s="465"/>
      <c r="AA4" s="465"/>
      <c r="AB4" s="465"/>
      <c r="AC4" s="465"/>
      <c r="AD4" s="465"/>
      <c r="AF4" s="176"/>
      <c r="IQ4" s="554" t="e">
        <f aca="false">+IR5</f>
        <v>#VALUE!</v>
      </c>
      <c r="IR4" s="472" t="s">
        <v>5</v>
      </c>
      <c r="IS4" s="472" t="s">
        <v>6</v>
      </c>
    </row>
    <row r="5" customFormat="false" ht="25.5" hidden="false" customHeight="true" outlineLevel="0" collapsed="false">
      <c r="A5" s="546"/>
      <c r="B5" s="462" t="e">
        <f aca="false">+XXX1!C6</f>
        <v>#REF!</v>
      </c>
      <c r="C5" s="462"/>
      <c r="D5" s="462"/>
      <c r="E5" s="462"/>
      <c r="F5" s="462"/>
      <c r="G5" s="462"/>
      <c r="H5" s="462"/>
      <c r="I5" s="462"/>
      <c r="J5" s="462"/>
      <c r="K5" s="462"/>
      <c r="L5" s="555" t="str">
        <f aca="false">VLOOKUP(L7,cat,4)</f>
        <v>3ème</v>
      </c>
      <c r="M5" s="555"/>
      <c r="N5" s="555" t="str">
        <f aca="false">VLOOKUP(N7,cat,4)</f>
        <v>Ttes</v>
      </c>
      <c r="O5" s="555"/>
      <c r="P5" s="555" t="str">
        <f aca="false">VLOOKUP(P7,cat,4)</f>
        <v>3ème</v>
      </c>
      <c r="Q5" s="555"/>
      <c r="R5" s="555" t="str">
        <f aca="false">VLOOKUP(R7,cat,4)</f>
        <v>Ttes</v>
      </c>
      <c r="S5" s="555"/>
      <c r="T5" s="555" t="str">
        <f aca="false">VLOOKUP(T7,cat,4)</f>
        <v>3ème</v>
      </c>
      <c r="U5" s="555"/>
      <c r="V5" s="556" t="n">
        <f aca="false">VLOOKUP(V7,cat,4)</f>
        <v>0</v>
      </c>
      <c r="W5" s="556" t="n">
        <f aca="false">VLOOKUP(W7,cat,4)</f>
        <v>0</v>
      </c>
      <c r="X5" s="556" t="n">
        <f aca="false">VLOOKUP(X7,cat,4)</f>
        <v>0</v>
      </c>
      <c r="Y5" s="556" t="n">
        <f aca="false">VLOOKUP(Y7,cat,4)</f>
        <v>0</v>
      </c>
      <c r="Z5" s="556" t="n">
        <f aca="false">VLOOKUP(Z7,cat,4)</f>
        <v>0</v>
      </c>
      <c r="AA5" s="556" t="n">
        <f aca="false">VLOOKUP(AA7,cat,4)</f>
        <v>0</v>
      </c>
      <c r="AB5" s="556" t="n">
        <f aca="false">VLOOKUP(AB7,cat,4)</f>
        <v>0</v>
      </c>
      <c r="AC5" s="556" t="n">
        <f aca="false">VLOOKUP(AC7,cat,4)</f>
        <v>0</v>
      </c>
      <c r="AD5" s="556" t="n">
        <f aca="false">VLOOKUP(AD7,cat,4)</f>
        <v>0</v>
      </c>
      <c r="AE5" s="556" t="n">
        <f aca="false">VLOOKUP(AE7,cat,4)</f>
        <v>0</v>
      </c>
      <c r="AF5" s="557" t="s">
        <v>8</v>
      </c>
      <c r="AG5" s="474"/>
      <c r="AH5" s="558" t="s">
        <v>9</v>
      </c>
      <c r="IQ5" s="476"/>
      <c r="IR5" s="554" t="e">
        <f aca="false">'[2]0 divers'!#ref!</f>
        <v>#VALUE!</v>
      </c>
      <c r="IS5" s="477"/>
    </row>
    <row r="6" customFormat="false" ht="15" hidden="false" customHeight="true" outlineLevel="0" collapsed="false">
      <c r="A6" s="546"/>
      <c r="B6" s="478"/>
      <c r="C6" s="478"/>
      <c r="D6" s="478"/>
      <c r="E6" s="478"/>
      <c r="F6" s="478"/>
      <c r="G6" s="478"/>
      <c r="H6" s="478"/>
      <c r="I6" s="478"/>
      <c r="J6" s="478"/>
      <c r="K6" s="469"/>
      <c r="L6" s="559" t="str">
        <f aca="false">VLOOKUP(L7,cat,3)</f>
        <v>Dames</v>
      </c>
      <c r="M6" s="559" t="str">
        <f aca="false">VLOOKUP(M7,cat,3)</f>
        <v>Mess.</v>
      </c>
      <c r="N6" s="560" t="str">
        <f aca="false">VLOOKUP(N7,cat,3)</f>
        <v>Dames</v>
      </c>
      <c r="O6" s="560" t="str">
        <f aca="false">VLOOKUP(O7,cat,3)</f>
        <v>Mess.</v>
      </c>
      <c r="P6" s="560" t="str">
        <f aca="false">VLOOKUP(P7,cat,3)</f>
        <v>Doubles Dames</v>
      </c>
      <c r="Q6" s="560" t="str">
        <f aca="false">VLOOKUP(Q7,cat,3)</f>
        <v>Doubles Mess.</v>
      </c>
      <c r="R6" s="560" t="str">
        <f aca="false">VLOOKUP(R7,cat,3)</f>
        <v>Doubles Dames</v>
      </c>
      <c r="S6" s="560" t="str">
        <f aca="false">VLOOKUP(S7,cat,3)</f>
        <v>Doubles Mess.</v>
      </c>
      <c r="T6" s="560" t="str">
        <f aca="false">VLOOKUP(T7,cat,3)</f>
        <v>DX</v>
      </c>
      <c r="U6" s="561" t="str">
        <f aca="false">VLOOKUP(U7,cat,3)</f>
        <v>DX</v>
      </c>
      <c r="V6" s="560" t="n">
        <f aca="false">VLOOKUP(V7,cat,3)</f>
        <v>0</v>
      </c>
      <c r="W6" s="560" t="n">
        <f aca="false">VLOOKUP(W7,cat,3)</f>
        <v>0</v>
      </c>
      <c r="X6" s="560" t="n">
        <f aca="false">VLOOKUP(X7,cat,3)</f>
        <v>0</v>
      </c>
      <c r="Y6" s="560" t="n">
        <f aca="false">VLOOKUP(Y7,cat,3)</f>
        <v>0</v>
      </c>
      <c r="Z6" s="560" t="n">
        <f aca="false">VLOOKUP(Z7,cat,3)</f>
        <v>0</v>
      </c>
      <c r="AA6" s="560" t="n">
        <f aca="false">VLOOKUP(AA7,cat,3)</f>
        <v>0</v>
      </c>
      <c r="AB6" s="560" t="n">
        <f aca="false">VLOOKUP(AB7,cat,3)</f>
        <v>0</v>
      </c>
      <c r="AC6" s="560" t="n">
        <f aca="false">VLOOKUP(AC7,cat,3)</f>
        <v>0</v>
      </c>
      <c r="AD6" s="560" t="n">
        <f aca="false">VLOOKUP(AD7,cat,3)</f>
        <v>0</v>
      </c>
      <c r="AE6" s="562" t="n">
        <f aca="false">VLOOKUP(AE7,cat,3)</f>
        <v>0</v>
      </c>
      <c r="AF6" s="557"/>
      <c r="AG6" s="176"/>
      <c r="AH6" s="558"/>
      <c r="IQ6" s="481" t="s">
        <v>10</v>
      </c>
      <c r="IR6" s="563" t="e">
        <f aca="false">'[2]0 divers'!#ref!</f>
        <v>#VALUE!</v>
      </c>
      <c r="IS6" s="483" t="s">
        <v>11</v>
      </c>
    </row>
    <row r="7" customFormat="false" ht="21" hidden="true" customHeight="true" outlineLevel="0" collapsed="false">
      <c r="A7" s="461"/>
      <c r="B7" s="478"/>
      <c r="C7" s="478"/>
      <c r="D7" s="478"/>
      <c r="E7" s="478"/>
      <c r="F7" s="478"/>
      <c r="G7" s="478"/>
      <c r="H7" s="478"/>
      <c r="I7" s="478"/>
      <c r="J7" s="478"/>
      <c r="K7" s="469"/>
      <c r="L7" s="564" t="n">
        <v>1</v>
      </c>
      <c r="M7" s="565" t="n">
        <v>2</v>
      </c>
      <c r="N7" s="565" t="n">
        <v>3</v>
      </c>
      <c r="O7" s="565" t="n">
        <v>4</v>
      </c>
      <c r="P7" s="565" t="n">
        <v>5</v>
      </c>
      <c r="Q7" s="565" t="n">
        <v>6</v>
      </c>
      <c r="R7" s="565" t="n">
        <v>7</v>
      </c>
      <c r="S7" s="565" t="n">
        <v>8</v>
      </c>
      <c r="T7" s="565" t="n">
        <v>9</v>
      </c>
      <c r="U7" s="565" t="n">
        <v>10</v>
      </c>
      <c r="V7" s="564" t="n">
        <v>11</v>
      </c>
      <c r="W7" s="565" t="n">
        <v>12</v>
      </c>
      <c r="X7" s="564" t="n">
        <v>13</v>
      </c>
      <c r="Y7" s="565" t="n">
        <v>14</v>
      </c>
      <c r="Z7" s="564" t="n">
        <v>15</v>
      </c>
      <c r="AA7" s="565" t="n">
        <v>16</v>
      </c>
      <c r="AB7" s="564" t="n">
        <v>17</v>
      </c>
      <c r="AC7" s="565" t="n">
        <v>18</v>
      </c>
      <c r="AD7" s="564" t="n">
        <v>19</v>
      </c>
      <c r="AE7" s="566" t="n">
        <v>20</v>
      </c>
      <c r="AF7" s="557"/>
      <c r="AG7" s="176"/>
      <c r="AH7" s="558"/>
      <c r="IQ7" s="484" t="s">
        <v>13</v>
      </c>
      <c r="IR7" s="563" t="e">
        <f aca="false">'[2]0 divers'!#ref!</f>
        <v>#VALUE!</v>
      </c>
      <c r="IS7" s="483" t="s">
        <v>14</v>
      </c>
    </row>
    <row r="8" s="106" customFormat="true" ht="21.75" hidden="false" customHeight="true" outlineLevel="0" collapsed="false">
      <c r="A8" s="567"/>
      <c r="B8" s="568" t="s">
        <v>313</v>
      </c>
      <c r="C8" s="569" t="s">
        <v>62</v>
      </c>
      <c r="D8" s="569" t="s">
        <v>63</v>
      </c>
      <c r="E8" s="569" t="s">
        <v>65</v>
      </c>
      <c r="F8" s="569" t="s">
        <v>64</v>
      </c>
      <c r="G8" s="569" t="s">
        <v>182</v>
      </c>
      <c r="H8" s="570" t="s">
        <v>314</v>
      </c>
      <c r="I8" s="571" t="s">
        <v>318</v>
      </c>
      <c r="J8" s="571" t="s">
        <v>16</v>
      </c>
      <c r="K8" s="572" t="s">
        <v>316</v>
      </c>
      <c r="L8" s="573" t="s">
        <v>22</v>
      </c>
      <c r="M8" s="574" t="s">
        <v>23</v>
      </c>
      <c r="N8" s="573" t="s">
        <v>24</v>
      </c>
      <c r="O8" s="574" t="s">
        <v>25</v>
      </c>
      <c r="P8" s="575" t="s">
        <v>26</v>
      </c>
      <c r="Q8" s="574" t="s">
        <v>27</v>
      </c>
      <c r="R8" s="576" t="s">
        <v>28</v>
      </c>
      <c r="S8" s="577" t="s">
        <v>29</v>
      </c>
      <c r="T8" s="573" t="s">
        <v>30</v>
      </c>
      <c r="U8" s="574" t="s">
        <v>31</v>
      </c>
      <c r="V8" s="573" t="s">
        <v>32</v>
      </c>
      <c r="W8" s="574" t="s">
        <v>33</v>
      </c>
      <c r="X8" s="573" t="s">
        <v>34</v>
      </c>
      <c r="Y8" s="574" t="s">
        <v>35</v>
      </c>
      <c r="Z8" s="573" t="s">
        <v>36</v>
      </c>
      <c r="AA8" s="574" t="s">
        <v>37</v>
      </c>
      <c r="AB8" s="573" t="s">
        <v>78</v>
      </c>
      <c r="AC8" s="574" t="s">
        <v>38</v>
      </c>
      <c r="AD8" s="573" t="s">
        <v>39</v>
      </c>
      <c r="AE8" s="577" t="s">
        <v>40</v>
      </c>
      <c r="AF8" s="557"/>
      <c r="AG8" s="493"/>
      <c r="AH8" s="558"/>
      <c r="IQ8" s="484" t="s">
        <v>13</v>
      </c>
      <c r="IR8" s="563" t="e">
        <f aca="false">'[2]0 divers'!#ref!</f>
        <v>#VALUE!</v>
      </c>
      <c r="IS8" s="483" t="s">
        <v>41</v>
      </c>
    </row>
    <row r="9" customFormat="false" ht="18" hidden="false" customHeight="true" outlineLevel="0" collapsed="false">
      <c r="A9" s="578"/>
      <c r="B9" s="579"/>
      <c r="C9" s="580" t="str">
        <f aca="false">IF(B9="","",VLOOKUP(B9,[0]!equipes,2))</f>
        <v/>
      </c>
      <c r="D9" s="581" t="str">
        <f aca="false">IF(B9="","",VLOOKUP(B9,[0]!equipes,3))</f>
        <v/>
      </c>
      <c r="E9" s="581" t="str">
        <f aca="false">IF(B9="","",VLOOKUP(B9,[0]!equipes,4))</f>
        <v/>
      </c>
      <c r="F9" s="581" t="str">
        <f aca="false">IF(B9="","",VLOOKUP(B9,[0]!equipes,5))</f>
        <v/>
      </c>
      <c r="G9" s="582" t="str">
        <f aca="false">IF(B9="","",VLOOKUP(B9,[0]!equipes,6))</f>
        <v/>
      </c>
      <c r="H9" s="583" t="str">
        <f aca="false">IF(B9="","",VLOOKUP(B9,[0]!equipes,7))</f>
        <v/>
      </c>
      <c r="I9" s="581" t="str">
        <f aca="false">IF(B9="","",VLOOKUP(B9,[0]!equipes,8))</f>
        <v/>
      </c>
      <c r="J9" s="584" t="str">
        <f aca="false">IF(B9="","",VLOOKUP(B9,[0]!equipes,9))</f>
        <v/>
      </c>
      <c r="K9" s="585" t="str">
        <f aca="false">IF(B9="","",VLOOKUP(B9,[0]!lt,10))</f>
        <v/>
      </c>
      <c r="L9" s="586"/>
      <c r="M9" s="587"/>
      <c r="N9" s="588"/>
      <c r="O9" s="587"/>
      <c r="P9" s="588"/>
      <c r="Q9" s="587"/>
      <c r="R9" s="588"/>
      <c r="S9" s="587"/>
      <c r="T9" s="588"/>
      <c r="U9" s="587"/>
      <c r="V9" s="588"/>
      <c r="W9" s="587"/>
      <c r="X9" s="588"/>
      <c r="Y9" s="587"/>
      <c r="Z9" s="588"/>
      <c r="AA9" s="587"/>
      <c r="AB9" s="588"/>
      <c r="AC9" s="587"/>
      <c r="AD9" s="588"/>
      <c r="AE9" s="587"/>
      <c r="AF9" s="589" t="s">
        <v>8</v>
      </c>
      <c r="AG9" s="590" t="str">
        <f aca="false">IF(H9&gt;=_01_01_2001,"Pous",IF(H9&gt;=_01_01_2000,"Benj",IF(H9&gt;=_01_01_1990,"Min",IF(H9&gt;=_01_01_1980,"Cad",IF(H9&gt;=_01_01_1970,"Jun",IF(H9&gt;=_01_01_1960,"Sén",IF(H9&gt;=_01_01_1950,"Vét 1",IF(H9&lt;=_01_01_1940,"Vét 3","vét 2"))))))))</f>
        <v>Pous</v>
      </c>
      <c r="AH9" s="591"/>
      <c r="AI9" s="504"/>
      <c r="AJ9" s="504"/>
      <c r="AK9" s="504"/>
      <c r="AL9" s="462"/>
      <c r="AM9" s="176"/>
      <c r="IQ9" s="484" t="s">
        <v>13</v>
      </c>
      <c r="IR9" s="563" t="e">
        <f aca="false">'[2]0 divers'!#ref!</f>
        <v>#VALUE!</v>
      </c>
      <c r="IS9" s="483" t="s">
        <v>42</v>
      </c>
    </row>
    <row r="10" customFormat="false" ht="18" hidden="false" customHeight="true" outlineLevel="0" collapsed="false">
      <c r="A10" s="578"/>
      <c r="B10" s="592"/>
      <c r="C10" s="593" t="str">
        <f aca="false">IF(B10="","",VLOOKUP(B10,[0]!equipes,2))</f>
        <v/>
      </c>
      <c r="D10" s="594" t="str">
        <f aca="false">IF(B10="","",VLOOKUP(B10,[0]!equipes,3))</f>
        <v/>
      </c>
      <c r="E10" s="594" t="str">
        <f aca="false">IF(B10="","",VLOOKUP(B10,[0]!equipes,4))</f>
        <v/>
      </c>
      <c r="F10" s="594" t="str">
        <f aca="false">IF(B10="","",VLOOKUP(B10,[0]!equipes,5))</f>
        <v/>
      </c>
      <c r="G10" s="582"/>
      <c r="H10" s="595" t="str">
        <f aca="false">IF(B10="","",VLOOKUP(B10,[0]!equipes,7))</f>
        <v/>
      </c>
      <c r="I10" s="594" t="str">
        <f aca="false">IF(B10="","",VLOOKUP(B10,[0]!equipes,8))</f>
        <v/>
      </c>
      <c r="J10" s="596" t="str">
        <f aca="false">IF(B10="","",VLOOKUP(B10,[0]!equipes,9))</f>
        <v/>
      </c>
      <c r="K10" s="597" t="str">
        <f aca="false">IF(B10="","",VLOOKUP(B10,[0]!lt,10))</f>
        <v/>
      </c>
      <c r="L10" s="598"/>
      <c r="M10" s="599"/>
      <c r="N10" s="600"/>
      <c r="O10" s="599"/>
      <c r="P10" s="600"/>
      <c r="Q10" s="599"/>
      <c r="R10" s="600"/>
      <c r="S10" s="599"/>
      <c r="T10" s="600"/>
      <c r="U10" s="599"/>
      <c r="V10" s="600"/>
      <c r="W10" s="599"/>
      <c r="X10" s="600"/>
      <c r="Y10" s="599"/>
      <c r="Z10" s="600"/>
      <c r="AA10" s="599"/>
      <c r="AB10" s="600"/>
      <c r="AC10" s="599"/>
      <c r="AD10" s="600"/>
      <c r="AE10" s="599"/>
      <c r="AF10" s="589"/>
      <c r="AG10" s="601" t="str">
        <f aca="false">IF(H10&gt;=_01_01_2001,"Pous",IF(H10&gt;=_01_01_2000,"Benj",IF(H10&gt;=_01_01_1990,"Min",IF(H10&gt;=_01_01_1980,"Cad",IF(H10&gt;=_01_01_1970,"Jun",IF(H10&gt;=_01_01_1960,"Sén",IF(H10&gt;=_01_01_1950,"Vét 1",IF(H10&lt;=_01_01_1940,"Vét 3","vét 2"))))))))</f>
        <v>Pous</v>
      </c>
      <c r="AH10" s="591"/>
      <c r="AI10" s="504"/>
      <c r="AJ10" s="504"/>
      <c r="AK10" s="504"/>
      <c r="AL10" s="462"/>
      <c r="AM10" s="176"/>
      <c r="IQ10" s="484" t="s">
        <v>13</v>
      </c>
      <c r="IR10" s="563" t="e">
        <f aca="false">'[2]0 divers'!#ref!</f>
        <v>#VALUE!</v>
      </c>
      <c r="IS10" s="483" t="s">
        <v>43</v>
      </c>
    </row>
    <row r="11" customFormat="false" ht="18" hidden="false" customHeight="true" outlineLevel="0" collapsed="false">
      <c r="A11" s="578"/>
      <c r="B11" s="592"/>
      <c r="C11" s="593" t="str">
        <f aca="false">IF(B11="","",VLOOKUP(B11,[0]!equipes,2))</f>
        <v/>
      </c>
      <c r="D11" s="594" t="str">
        <f aca="false">IF(B11="","",VLOOKUP(B11,[0]!equipes,3))</f>
        <v/>
      </c>
      <c r="E11" s="594" t="str">
        <f aca="false">IF(B11="","",VLOOKUP(B11,[0]!equipes,4))</f>
        <v/>
      </c>
      <c r="F11" s="594" t="str">
        <f aca="false">IF(B11="","",VLOOKUP(B11,[0]!equipes,5))</f>
        <v/>
      </c>
      <c r="G11" s="582"/>
      <c r="H11" s="595" t="str">
        <f aca="false">IF(B11="","",VLOOKUP(B11,[0]!equipes,7))</f>
        <v/>
      </c>
      <c r="I11" s="594" t="str">
        <f aca="false">IF(B11="","",VLOOKUP(B11,[0]!equipes,8))</f>
        <v/>
      </c>
      <c r="J11" s="596" t="str">
        <f aca="false">IF(B11="","",VLOOKUP(B11,[0]!equipes,9))</f>
        <v/>
      </c>
      <c r="K11" s="597" t="str">
        <f aca="false">IF(B11="","",VLOOKUP(B11,[0]!lt,10))</f>
        <v/>
      </c>
      <c r="L11" s="598"/>
      <c r="M11" s="599"/>
      <c r="N11" s="600"/>
      <c r="O11" s="599"/>
      <c r="P11" s="600"/>
      <c r="Q11" s="599"/>
      <c r="R11" s="600"/>
      <c r="S11" s="599"/>
      <c r="T11" s="600"/>
      <c r="U11" s="599"/>
      <c r="V11" s="600"/>
      <c r="W11" s="599"/>
      <c r="X11" s="600"/>
      <c r="Y11" s="599"/>
      <c r="Z11" s="600"/>
      <c r="AA11" s="599"/>
      <c r="AB11" s="600"/>
      <c r="AC11" s="599"/>
      <c r="AD11" s="600"/>
      <c r="AE11" s="599"/>
      <c r="AF11" s="589"/>
      <c r="AG11" s="601" t="str">
        <f aca="false">IF(H11&gt;=_01_01_2001,"Pous",IF(H11&gt;=_01_01_2000,"Benj",IF(H11&gt;=_01_01_1990,"Min",IF(H11&gt;=_01_01_1980,"Cad",IF(H11&gt;=_01_01_1970,"Jun",IF(H11&gt;=_01_01_1960,"Sén",IF(H11&gt;=_01_01_1950,"Vét 1",IF(H11&lt;=_01_01_1940,"Vét 3","vét 2"))))))))</f>
        <v>Pous</v>
      </c>
      <c r="AH11" s="591"/>
      <c r="AI11" s="504"/>
      <c r="AJ11" s="504"/>
      <c r="AL11" s="462"/>
      <c r="AM11" s="176"/>
      <c r="AN11" s="179"/>
      <c r="IQ11" s="484" t="s">
        <v>13</v>
      </c>
      <c r="IR11" s="563" t="e">
        <f aca="false">'[2]0 divers'!#ref!</f>
        <v>#VALUE!</v>
      </c>
      <c r="IS11" s="483" t="s">
        <v>44</v>
      </c>
    </row>
    <row r="12" customFormat="false" ht="18" hidden="false" customHeight="true" outlineLevel="0" collapsed="false">
      <c r="A12" s="578"/>
      <c r="B12" s="592"/>
      <c r="C12" s="593" t="str">
        <f aca="false">IF(B12="","",VLOOKUP(B12,[0]!equipes,2))</f>
        <v/>
      </c>
      <c r="D12" s="594" t="str">
        <f aca="false">IF(B12="","",VLOOKUP(B12,[0]!equipes,3))</f>
        <v/>
      </c>
      <c r="E12" s="594" t="str">
        <f aca="false">IF(B12="","",VLOOKUP(B12,[0]!equipes,4))</f>
        <v/>
      </c>
      <c r="F12" s="594" t="str">
        <f aca="false">IF(B12="","",VLOOKUP(B12,[0]!equipes,5))</f>
        <v/>
      </c>
      <c r="G12" s="582"/>
      <c r="H12" s="595" t="str">
        <f aca="false">IF(B12="","",VLOOKUP(B12,[0]!equipes,7))</f>
        <v/>
      </c>
      <c r="I12" s="594" t="str">
        <f aca="false">IF(B12="","",VLOOKUP(B12,[0]!equipes,8))</f>
        <v/>
      </c>
      <c r="J12" s="596" t="str">
        <f aca="false">IF(B12="","",VLOOKUP(B12,[0]!equipes,9))</f>
        <v/>
      </c>
      <c r="K12" s="597" t="str">
        <f aca="false">IF(B12="","",VLOOKUP(B12,[0]!lt,10))</f>
        <v/>
      </c>
      <c r="L12" s="598"/>
      <c r="M12" s="599"/>
      <c r="N12" s="600"/>
      <c r="O12" s="599"/>
      <c r="P12" s="600"/>
      <c r="Q12" s="599"/>
      <c r="R12" s="600"/>
      <c r="S12" s="599"/>
      <c r="T12" s="600"/>
      <c r="U12" s="599"/>
      <c r="V12" s="600"/>
      <c r="W12" s="599"/>
      <c r="X12" s="600"/>
      <c r="Y12" s="599"/>
      <c r="Z12" s="600"/>
      <c r="AA12" s="599"/>
      <c r="AB12" s="600"/>
      <c r="AC12" s="599"/>
      <c r="AD12" s="600"/>
      <c r="AE12" s="599"/>
      <c r="AF12" s="589"/>
      <c r="AG12" s="601" t="str">
        <f aca="false">IF(H12&gt;=_01_01_2001,"Pous",IF(H12&gt;=_01_01_2000,"Benj",IF(H12&gt;=_01_01_1990,"Min",IF(H12&gt;=_01_01_1980,"Cad",IF(H12&gt;=_01_01_1970,"Jun",IF(H12&gt;=_01_01_1960,"Sén",IF(H12&gt;=_01_01_1950,"Vét 1",IF(H12&lt;=_01_01_1940,"Vét 3","vét 2"))))))))</f>
        <v>Pous</v>
      </c>
      <c r="AH12" s="591"/>
      <c r="AM12" s="176"/>
      <c r="IQ12" s="484" t="s">
        <v>13</v>
      </c>
      <c r="IR12" s="563" t="e">
        <f aca="false">'[2]0 divers'!#ref!</f>
        <v>#VALUE!</v>
      </c>
      <c r="IS12" s="483" t="s">
        <v>45</v>
      </c>
    </row>
    <row r="13" customFormat="false" ht="19.5" hidden="false" customHeight="true" outlineLevel="0" collapsed="false">
      <c r="A13" s="578"/>
      <c r="B13" s="602"/>
      <c r="C13" s="603" t="str">
        <f aca="false">IF(B13="","",VLOOKUP(B13,[0]!equipes,2))</f>
        <v/>
      </c>
      <c r="D13" s="604" t="str">
        <f aca="false">IF(B13="","",VLOOKUP(B13,[0]!equipes,3))</f>
        <v/>
      </c>
      <c r="E13" s="604" t="str">
        <f aca="false">IF(B13="","",VLOOKUP(B13,[0]!equipes,4))</f>
        <v/>
      </c>
      <c r="F13" s="604" t="str">
        <f aca="false">IF(B13="","",VLOOKUP(B13,[0]!equipes,5))</f>
        <v/>
      </c>
      <c r="G13" s="582"/>
      <c r="H13" s="605" t="str">
        <f aca="false">IF(B13="","",VLOOKUP(B13,[0]!equipes,7))</f>
        <v/>
      </c>
      <c r="I13" s="604" t="str">
        <f aca="false">IF(B13="","",VLOOKUP(B13,[0]!equipes,8))</f>
        <v/>
      </c>
      <c r="J13" s="606" t="str">
        <f aca="false">IF(B13="","",VLOOKUP(B13,[0]!equipes,9))</f>
        <v/>
      </c>
      <c r="K13" s="607" t="str">
        <f aca="false">IF(B13="","",VLOOKUP(B13,[0]!lt,10))</f>
        <v/>
      </c>
      <c r="L13" s="608"/>
      <c r="M13" s="609"/>
      <c r="N13" s="610"/>
      <c r="O13" s="609"/>
      <c r="P13" s="610"/>
      <c r="Q13" s="609"/>
      <c r="R13" s="610"/>
      <c r="S13" s="609"/>
      <c r="T13" s="610"/>
      <c r="U13" s="609"/>
      <c r="V13" s="610"/>
      <c r="W13" s="609"/>
      <c r="X13" s="610"/>
      <c r="Y13" s="609"/>
      <c r="Z13" s="610"/>
      <c r="AA13" s="609"/>
      <c r="AB13" s="610"/>
      <c r="AC13" s="609"/>
      <c r="AD13" s="610"/>
      <c r="AE13" s="609"/>
      <c r="AF13" s="589"/>
      <c r="AG13" s="611" t="str">
        <f aca="false">IF(H13&gt;=_01_01_2001,"Pous",IF(H13&gt;=_01_01_2000,"Benj",IF(H13&gt;=_01_01_1990,"Min",IF(H13&gt;=_01_01_1980,"Cad",IF(H13&gt;=_01_01_1970,"Jun",IF(H13&gt;=_01_01_1960,"Sén",IF(H13&gt;=_01_01_1950,"Vét 1",IF(H13&lt;=_01_01_1940,"Vét 3","vét 2"))))))))</f>
        <v>Pous</v>
      </c>
      <c r="AH13" s="612" t="str">
        <f aca="false">+IF(G9="","",AI13)</f>
        <v/>
      </c>
      <c r="AI13" s="504" t="n">
        <f aca="false" t="array" ref="AI13:AI13">+SUM(IF(G9="m",F9:F11,IF(G9="f",F9:F10)))</f>
        <v>0</v>
      </c>
      <c r="IQ13" s="484" t="s">
        <v>13</v>
      </c>
      <c r="IR13" s="563" t="e">
        <f aca="false">'[2]0 divers'!#ref!</f>
        <v>#VALUE!</v>
      </c>
      <c r="IS13" s="483" t="s">
        <v>46</v>
      </c>
    </row>
    <row r="14" customFormat="false" ht="19.5" hidden="false" customHeight="true" outlineLevel="0" collapsed="false">
      <c r="A14" s="578"/>
      <c r="B14" s="579"/>
      <c r="C14" s="580" t="str">
        <f aca="false">IF(B14="","",VLOOKUP(B14,[0]!equipes,2))</f>
        <v/>
      </c>
      <c r="D14" s="581" t="str">
        <f aca="false">IF(B14="","",VLOOKUP(B14,[0]!equipes,3))</f>
        <v/>
      </c>
      <c r="E14" s="581" t="str">
        <f aca="false">IF(B14="","",VLOOKUP(B14,[0]!equipes,4))</f>
        <v/>
      </c>
      <c r="F14" s="581" t="str">
        <f aca="false">IF(B14="","",VLOOKUP(B14,[0]!equipes,5))</f>
        <v/>
      </c>
      <c r="G14" s="582" t="str">
        <f aca="false">IF(B14="","",VLOOKUP(B14,[0]!equipes,6))</f>
        <v/>
      </c>
      <c r="H14" s="583" t="str">
        <f aca="false">IF(B14="","",VLOOKUP(B14,[0]!equipes,7))</f>
        <v/>
      </c>
      <c r="I14" s="581" t="str">
        <f aca="false">IF(B14="","",VLOOKUP(B14,[0]!equipes,8))</f>
        <v/>
      </c>
      <c r="J14" s="584" t="str">
        <f aca="false">IF(B14="","",VLOOKUP(B14,[0]!equipes,9))</f>
        <v/>
      </c>
      <c r="K14" s="613" t="str">
        <f aca="false">IF(B14="","",VLOOKUP(B14,[0]!lt,10))</f>
        <v/>
      </c>
      <c r="L14" s="586"/>
      <c r="M14" s="587"/>
      <c r="N14" s="588"/>
      <c r="O14" s="587"/>
      <c r="P14" s="588"/>
      <c r="Q14" s="587"/>
      <c r="R14" s="588"/>
      <c r="S14" s="587"/>
      <c r="T14" s="588"/>
      <c r="U14" s="587"/>
      <c r="V14" s="588"/>
      <c r="W14" s="587"/>
      <c r="X14" s="588"/>
      <c r="Y14" s="587"/>
      <c r="Z14" s="588"/>
      <c r="AA14" s="587"/>
      <c r="AB14" s="588"/>
      <c r="AC14" s="587"/>
      <c r="AD14" s="588"/>
      <c r="AE14" s="587"/>
      <c r="AF14" s="589" t="s">
        <v>8</v>
      </c>
      <c r="AG14" s="590" t="str">
        <f aca="false">IF(H14&gt;=_01_01_2001,"Pous",IF(H14&gt;=_01_01_2000,"Benj",IF(H14&gt;=_01_01_1990,"Min",IF(H14&gt;=_01_01_1980,"Cad",IF(H14&gt;=_01_01_1970,"Jun",IF(H14&gt;=_01_01_1960,"Sén",IF(H14&gt;=_01_01_1950,"Vét 1",IF(H14&lt;=_01_01_1940,"Vét 3","vét 2"))))))))</f>
        <v>Pous</v>
      </c>
      <c r="AH14" s="614"/>
      <c r="AI14" s="504"/>
      <c r="IQ14" s="484"/>
      <c r="IR14" s="563"/>
      <c r="IS14" s="483"/>
    </row>
    <row r="15" customFormat="false" ht="19.5" hidden="false" customHeight="true" outlineLevel="0" collapsed="false">
      <c r="A15" s="578"/>
      <c r="B15" s="592"/>
      <c r="C15" s="593" t="str">
        <f aca="false">IF(B15="","",VLOOKUP(B15,[0]!equipes,2))</f>
        <v/>
      </c>
      <c r="D15" s="594" t="str">
        <f aca="false">IF(B15="","",VLOOKUP(B15,[0]!equipes,3))</f>
        <v/>
      </c>
      <c r="E15" s="594" t="str">
        <f aca="false">IF(B15="","",VLOOKUP(B15,[0]!equipes,4))</f>
        <v/>
      </c>
      <c r="F15" s="594" t="str">
        <f aca="false">IF(B15="","",VLOOKUP(B15,[0]!equipes,5))</f>
        <v/>
      </c>
      <c r="G15" s="582"/>
      <c r="H15" s="595" t="str">
        <f aca="false">IF(B15="","",VLOOKUP(B15,[0]!equipes,7))</f>
        <v/>
      </c>
      <c r="I15" s="594" t="str">
        <f aca="false">IF(B15="","",VLOOKUP(B15,[0]!equipes,8))</f>
        <v/>
      </c>
      <c r="J15" s="596" t="str">
        <f aca="false">IF(B15="","",VLOOKUP(B15,[0]!equipes,9))</f>
        <v/>
      </c>
      <c r="K15" s="615" t="str">
        <f aca="false">IF(B15="","",VLOOKUP(B15,[0]!lt,10))</f>
        <v/>
      </c>
      <c r="L15" s="598"/>
      <c r="M15" s="599"/>
      <c r="N15" s="600"/>
      <c r="O15" s="599"/>
      <c r="P15" s="600"/>
      <c r="Q15" s="599"/>
      <c r="R15" s="600"/>
      <c r="S15" s="599"/>
      <c r="T15" s="600"/>
      <c r="U15" s="599"/>
      <c r="V15" s="600"/>
      <c r="W15" s="599"/>
      <c r="X15" s="600"/>
      <c r="Y15" s="599"/>
      <c r="Z15" s="600"/>
      <c r="AA15" s="599"/>
      <c r="AB15" s="600"/>
      <c r="AC15" s="599"/>
      <c r="AD15" s="600"/>
      <c r="AE15" s="599"/>
      <c r="AF15" s="589"/>
      <c r="AG15" s="601" t="str">
        <f aca="false">IF(H15&gt;=_01_01_2001,"Pous",IF(H15&gt;=_01_01_2000,"Benj",IF(H15&gt;=_01_01_1990,"Min",IF(H15&gt;=_01_01_1980,"Cad",IF(H15&gt;=_01_01_1970,"Jun",IF(H15&gt;=_01_01_1960,"Sén",IF(H15&gt;=_01_01_1950,"Vét 1",IF(H15&lt;=_01_01_1940,"Vét 3","vét 2"))))))))</f>
        <v>Pous</v>
      </c>
      <c r="AH15" s="614"/>
      <c r="AI15" s="504"/>
      <c r="IQ15" s="484"/>
      <c r="IR15" s="563"/>
      <c r="IS15" s="483"/>
    </row>
    <row r="16" customFormat="false" ht="19.5" hidden="false" customHeight="true" outlineLevel="0" collapsed="false">
      <c r="A16" s="578"/>
      <c r="B16" s="592"/>
      <c r="C16" s="593" t="str">
        <f aca="false">IF(B16="","",VLOOKUP(B16,[0]!equipes,2))</f>
        <v/>
      </c>
      <c r="D16" s="594" t="str">
        <f aca="false">IF(B16="","",VLOOKUP(B16,[0]!equipes,3))</f>
        <v/>
      </c>
      <c r="E16" s="594" t="str">
        <f aca="false">IF(B16="","",VLOOKUP(B16,[0]!equipes,4))</f>
        <v/>
      </c>
      <c r="F16" s="594" t="str">
        <f aca="false">IF(B16="","",VLOOKUP(B16,[0]!equipes,5))</f>
        <v/>
      </c>
      <c r="G16" s="582"/>
      <c r="H16" s="595" t="str">
        <f aca="false">IF(B16="","",VLOOKUP(B16,[0]!equipes,7))</f>
        <v/>
      </c>
      <c r="I16" s="594" t="str">
        <f aca="false">IF(B16="","",VLOOKUP(B16,[0]!equipes,8))</f>
        <v/>
      </c>
      <c r="J16" s="596" t="str">
        <f aca="false">IF(B16="","",VLOOKUP(B16,[0]!equipes,9))</f>
        <v/>
      </c>
      <c r="K16" s="615" t="str">
        <f aca="false">IF(B16="","",VLOOKUP(B16,[0]!lt,10))</f>
        <v/>
      </c>
      <c r="L16" s="598"/>
      <c r="M16" s="599"/>
      <c r="N16" s="600"/>
      <c r="O16" s="599"/>
      <c r="P16" s="600"/>
      <c r="Q16" s="599"/>
      <c r="R16" s="600"/>
      <c r="S16" s="599"/>
      <c r="T16" s="600"/>
      <c r="U16" s="599"/>
      <c r="V16" s="600"/>
      <c r="W16" s="599"/>
      <c r="X16" s="600"/>
      <c r="Y16" s="599"/>
      <c r="Z16" s="600"/>
      <c r="AA16" s="599"/>
      <c r="AB16" s="600"/>
      <c r="AC16" s="599"/>
      <c r="AD16" s="600"/>
      <c r="AE16" s="599"/>
      <c r="AF16" s="589"/>
      <c r="AG16" s="601" t="str">
        <f aca="false">IF(H16&gt;=_01_01_2001,"Pous",IF(H16&gt;=_01_01_2000,"Benj",IF(H16&gt;=_01_01_1990,"Min",IF(H16&gt;=_01_01_1980,"Cad",IF(H16&gt;=_01_01_1970,"Jun",IF(H16&gt;=_01_01_1960,"Sén",IF(H16&gt;=_01_01_1950,"Vét 1",IF(H16&lt;=_01_01_1940,"Vét 3","vét 2"))))))))</f>
        <v>Pous</v>
      </c>
      <c r="AH16" s="614"/>
      <c r="AI16" s="504"/>
      <c r="IQ16" s="484"/>
      <c r="IR16" s="563"/>
      <c r="IS16" s="483"/>
    </row>
    <row r="17" customFormat="false" ht="19.5" hidden="false" customHeight="true" outlineLevel="0" collapsed="false">
      <c r="A17" s="578"/>
      <c r="B17" s="592"/>
      <c r="C17" s="593" t="str">
        <f aca="false">IF(B17="","",VLOOKUP(B17,[0]!equipes,2))</f>
        <v/>
      </c>
      <c r="D17" s="594" t="str">
        <f aca="false">IF(B17="","",VLOOKUP(B17,[0]!equipes,3))</f>
        <v/>
      </c>
      <c r="E17" s="594" t="str">
        <f aca="false">IF(B17="","",VLOOKUP(B17,[0]!equipes,4))</f>
        <v/>
      </c>
      <c r="F17" s="594" t="str">
        <f aca="false">IF(B17="","",VLOOKUP(B17,[0]!equipes,5))</f>
        <v/>
      </c>
      <c r="G17" s="582"/>
      <c r="H17" s="595" t="str">
        <f aca="false">IF(B17="","",VLOOKUP(B17,[0]!equipes,7))</f>
        <v/>
      </c>
      <c r="I17" s="594" t="str">
        <f aca="false">IF(B17="","",VLOOKUP(B17,[0]!equipes,8))</f>
        <v/>
      </c>
      <c r="J17" s="596" t="str">
        <f aca="false">IF(B17="","",VLOOKUP(B17,[0]!equipes,9))</f>
        <v/>
      </c>
      <c r="K17" s="615" t="str">
        <f aca="false">IF(B17="","",VLOOKUP(B17,[0]!lt,10))</f>
        <v/>
      </c>
      <c r="L17" s="598"/>
      <c r="M17" s="599"/>
      <c r="N17" s="600"/>
      <c r="O17" s="599"/>
      <c r="P17" s="600"/>
      <c r="Q17" s="599"/>
      <c r="R17" s="600"/>
      <c r="S17" s="599"/>
      <c r="T17" s="600"/>
      <c r="U17" s="599"/>
      <c r="V17" s="600"/>
      <c r="W17" s="599"/>
      <c r="X17" s="600"/>
      <c r="Y17" s="599"/>
      <c r="Z17" s="600"/>
      <c r="AA17" s="599"/>
      <c r="AB17" s="600"/>
      <c r="AC17" s="599"/>
      <c r="AD17" s="600"/>
      <c r="AE17" s="599"/>
      <c r="AF17" s="589"/>
      <c r="AG17" s="601" t="str">
        <f aca="false">IF(H17&gt;=_01_01_2001,"Pous",IF(H17&gt;=_01_01_2000,"Benj",IF(H17&gt;=_01_01_1990,"Min",IF(H17&gt;=_01_01_1980,"Cad",IF(H17&gt;=_01_01_1970,"Jun",IF(H17&gt;=_01_01_1960,"Sén",IF(H17&gt;=_01_01_1950,"Vét 1",IF(H17&lt;=_01_01_1940,"Vét 3","vét 2"))))))))</f>
        <v>Pous</v>
      </c>
      <c r="AH17" s="614"/>
      <c r="AI17" s="504"/>
      <c r="IQ17" s="484"/>
      <c r="IR17" s="563"/>
      <c r="IS17" s="483"/>
    </row>
    <row r="18" customFormat="false" ht="19.5" hidden="false" customHeight="true" outlineLevel="0" collapsed="false">
      <c r="A18" s="578"/>
      <c r="B18" s="602"/>
      <c r="C18" s="603" t="str">
        <f aca="false">IF(B18="","",VLOOKUP(B18,[0]!equipes,2))</f>
        <v/>
      </c>
      <c r="D18" s="604" t="str">
        <f aca="false">IF(B18="","",VLOOKUP(B18,[0]!equipes,3))</f>
        <v/>
      </c>
      <c r="E18" s="604" t="str">
        <f aca="false">IF(B18="","",VLOOKUP(B18,[0]!equipes,4))</f>
        <v/>
      </c>
      <c r="F18" s="604" t="str">
        <f aca="false">IF(B18="","",VLOOKUP(B18,[0]!equipes,5))</f>
        <v/>
      </c>
      <c r="G18" s="582"/>
      <c r="H18" s="605" t="str">
        <f aca="false">IF(B18="","",VLOOKUP(B18,[0]!equipes,7))</f>
        <v/>
      </c>
      <c r="I18" s="604" t="str">
        <f aca="false">IF(B18="","",VLOOKUP(B18,[0]!equipes,8))</f>
        <v/>
      </c>
      <c r="J18" s="606" t="str">
        <f aca="false">IF(B18="","",VLOOKUP(B18,[0]!equipes,9))</f>
        <v/>
      </c>
      <c r="K18" s="616" t="str">
        <f aca="false">IF(B18="","",VLOOKUP(B18,[0]!lt,10))</f>
        <v/>
      </c>
      <c r="L18" s="608"/>
      <c r="M18" s="609"/>
      <c r="N18" s="610"/>
      <c r="O18" s="609"/>
      <c r="P18" s="610"/>
      <c r="Q18" s="609"/>
      <c r="R18" s="610"/>
      <c r="S18" s="609"/>
      <c r="T18" s="610"/>
      <c r="U18" s="609"/>
      <c r="V18" s="610"/>
      <c r="W18" s="609"/>
      <c r="X18" s="610"/>
      <c r="Y18" s="609"/>
      <c r="Z18" s="610"/>
      <c r="AA18" s="609"/>
      <c r="AB18" s="610"/>
      <c r="AC18" s="609"/>
      <c r="AD18" s="610"/>
      <c r="AE18" s="609"/>
      <c r="AF18" s="589"/>
      <c r="AG18" s="611" t="str">
        <f aca="false">IF(H18&gt;=_01_01_2001,"Pous",IF(H18&gt;=_01_01_2000,"Benj",IF(H18&gt;=_01_01_1990,"Min",IF(H18&gt;=_01_01_1980,"Cad",IF(H18&gt;=_01_01_1970,"Jun",IF(H18&gt;=_01_01_1960,"Sén",IF(H18&gt;=_01_01_1950,"Vét 1",IF(H18&lt;=_01_01_1940,"Vét 3","vét 2"))))))))</f>
        <v>Pous</v>
      </c>
      <c r="AH18" s="612" t="str">
        <f aca="false">+IF(G14="","",AI18)</f>
        <v/>
      </c>
      <c r="AI18" s="504" t="n">
        <f aca="false" t="array" ref="AI18:AI18">+SUM(IF(G14="m",F14:F16,IF(G14="f",F14:F15)))</f>
        <v>0</v>
      </c>
      <c r="IQ18" s="484"/>
      <c r="IR18" s="563"/>
      <c r="IS18" s="483"/>
    </row>
    <row r="19" customFormat="false" ht="19.5" hidden="false" customHeight="true" outlineLevel="0" collapsed="false">
      <c r="A19" s="578"/>
      <c r="B19" s="579"/>
      <c r="C19" s="580" t="str">
        <f aca="false">IF(B19="","",VLOOKUP(B19,[0]!equipes,2))</f>
        <v/>
      </c>
      <c r="D19" s="581" t="str">
        <f aca="false">IF(B19="","",VLOOKUP(B19,[0]!equipes,3))</f>
        <v/>
      </c>
      <c r="E19" s="581" t="str">
        <f aca="false">IF(B19="","",VLOOKUP(B19,[0]!equipes,4))</f>
        <v/>
      </c>
      <c r="F19" s="581" t="str">
        <f aca="false">IF(B19="","",VLOOKUP(B19,[0]!equipes,5))</f>
        <v/>
      </c>
      <c r="G19" s="582" t="str">
        <f aca="false">IF(B19="","",VLOOKUP(B19,[0]!equipes,6))</f>
        <v/>
      </c>
      <c r="H19" s="583" t="str">
        <f aca="false">IF(B19="","",VLOOKUP(B19,[0]!equipes,7))</f>
        <v/>
      </c>
      <c r="I19" s="581" t="str">
        <f aca="false">IF(B19="","",VLOOKUP(B19,[0]!equipes,8))</f>
        <v/>
      </c>
      <c r="J19" s="584" t="str">
        <f aca="false">IF(B19="","",VLOOKUP(B19,[0]!equipes,9))</f>
        <v/>
      </c>
      <c r="K19" s="613" t="str">
        <f aca="false">IF(B19="","",VLOOKUP(B19,[0]!lt,10))</f>
        <v/>
      </c>
      <c r="L19" s="586"/>
      <c r="M19" s="587"/>
      <c r="N19" s="588"/>
      <c r="O19" s="587"/>
      <c r="P19" s="588"/>
      <c r="Q19" s="587"/>
      <c r="R19" s="588"/>
      <c r="S19" s="587"/>
      <c r="T19" s="588"/>
      <c r="U19" s="587"/>
      <c r="V19" s="588"/>
      <c r="W19" s="587"/>
      <c r="X19" s="588"/>
      <c r="Y19" s="587"/>
      <c r="Z19" s="588"/>
      <c r="AA19" s="587"/>
      <c r="AB19" s="588"/>
      <c r="AC19" s="587"/>
      <c r="AD19" s="588"/>
      <c r="AE19" s="587"/>
      <c r="AF19" s="589" t="s">
        <v>8</v>
      </c>
      <c r="AG19" s="590" t="str">
        <f aca="false">IF(H19&gt;=_01_01_2001,"Pous",IF(H19&gt;=_01_01_2000,"Benj",IF(H19&gt;=_01_01_1990,"Min",IF(H19&gt;=_01_01_1980,"Cad",IF(H19&gt;=_01_01_1970,"Jun",IF(H19&gt;=_01_01_1960,"Sén",IF(H19&gt;=_01_01_1950,"Vét 1",IF(H19&lt;=_01_01_1940,"Vét 3","vét 2"))))))))</f>
        <v>Pous</v>
      </c>
      <c r="AH19" s="614"/>
      <c r="AI19" s="504"/>
      <c r="IQ19" s="484"/>
      <c r="IR19" s="563"/>
      <c r="IS19" s="483"/>
    </row>
    <row r="20" customFormat="false" ht="19.5" hidden="false" customHeight="true" outlineLevel="0" collapsed="false">
      <c r="A20" s="578"/>
      <c r="B20" s="592"/>
      <c r="C20" s="593" t="str">
        <f aca="false">IF(B20="","",VLOOKUP(B20,[0]!equipes,2))</f>
        <v/>
      </c>
      <c r="D20" s="594" t="str">
        <f aca="false">IF(B20="","",VLOOKUP(B20,[0]!equipes,3))</f>
        <v/>
      </c>
      <c r="E20" s="594" t="str">
        <f aca="false">IF(B20="","",VLOOKUP(B20,[0]!equipes,4))</f>
        <v/>
      </c>
      <c r="F20" s="594" t="str">
        <f aca="false">IF(B20="","",VLOOKUP(B20,[0]!equipes,5))</f>
        <v/>
      </c>
      <c r="G20" s="582"/>
      <c r="H20" s="595" t="str">
        <f aca="false">IF(B20="","",VLOOKUP(B20,[0]!equipes,7))</f>
        <v/>
      </c>
      <c r="I20" s="594" t="str">
        <f aca="false">IF(B20="","",VLOOKUP(B20,[0]!equipes,8))</f>
        <v/>
      </c>
      <c r="J20" s="596" t="str">
        <f aca="false">IF(B20="","",VLOOKUP(B20,[0]!equipes,9))</f>
        <v/>
      </c>
      <c r="K20" s="615" t="str">
        <f aca="false">IF(B20="","",VLOOKUP(B20,[0]!lt,10))</f>
        <v/>
      </c>
      <c r="L20" s="598"/>
      <c r="M20" s="599"/>
      <c r="N20" s="600"/>
      <c r="O20" s="599"/>
      <c r="P20" s="600"/>
      <c r="Q20" s="599"/>
      <c r="R20" s="600"/>
      <c r="S20" s="599"/>
      <c r="T20" s="600"/>
      <c r="U20" s="599"/>
      <c r="V20" s="600"/>
      <c r="W20" s="599"/>
      <c r="X20" s="600"/>
      <c r="Y20" s="599"/>
      <c r="Z20" s="600"/>
      <c r="AA20" s="599"/>
      <c r="AB20" s="600"/>
      <c r="AC20" s="599"/>
      <c r="AD20" s="600"/>
      <c r="AE20" s="599"/>
      <c r="AF20" s="589"/>
      <c r="AG20" s="601" t="str">
        <f aca="false">IF(H20&gt;=_01_01_2001,"Pous",IF(H20&gt;=_01_01_2000,"Benj",IF(H20&gt;=_01_01_1990,"Min",IF(H20&gt;=_01_01_1980,"Cad",IF(H20&gt;=_01_01_1970,"Jun",IF(H20&gt;=_01_01_1960,"Sén",IF(H20&gt;=_01_01_1950,"Vét 1",IF(H20&lt;=_01_01_1940,"Vét 3","vét 2"))))))))</f>
        <v>Pous</v>
      </c>
      <c r="AH20" s="614"/>
      <c r="AI20" s="504"/>
      <c r="IQ20" s="484"/>
      <c r="IR20" s="563"/>
      <c r="IS20" s="483"/>
    </row>
    <row r="21" customFormat="false" ht="19.5" hidden="false" customHeight="true" outlineLevel="0" collapsed="false">
      <c r="A21" s="578"/>
      <c r="B21" s="592"/>
      <c r="C21" s="593" t="str">
        <f aca="false">IF(B21="","",VLOOKUP(B21,[0]!equipes,2))</f>
        <v/>
      </c>
      <c r="D21" s="594" t="str">
        <f aca="false">IF(B21="","",VLOOKUP(B21,[0]!equipes,3))</f>
        <v/>
      </c>
      <c r="E21" s="594" t="str">
        <f aca="false">IF(B21="","",VLOOKUP(B21,[0]!equipes,4))</f>
        <v/>
      </c>
      <c r="F21" s="594" t="str">
        <f aca="false">IF(B21="","",VLOOKUP(B21,[0]!equipes,5))</f>
        <v/>
      </c>
      <c r="G21" s="582"/>
      <c r="H21" s="595" t="str">
        <f aca="false">IF(B21="","",VLOOKUP(B21,[0]!equipes,7))</f>
        <v/>
      </c>
      <c r="I21" s="594" t="str">
        <f aca="false">IF(B21="","",VLOOKUP(B21,[0]!equipes,8))</f>
        <v/>
      </c>
      <c r="J21" s="596" t="str">
        <f aca="false">IF(B21="","",VLOOKUP(B21,[0]!equipes,9))</f>
        <v/>
      </c>
      <c r="K21" s="615" t="str">
        <f aca="false">IF(B21="","",VLOOKUP(B21,[0]!lt,10))</f>
        <v/>
      </c>
      <c r="L21" s="598"/>
      <c r="M21" s="599"/>
      <c r="N21" s="600"/>
      <c r="O21" s="599"/>
      <c r="P21" s="600"/>
      <c r="Q21" s="599"/>
      <c r="R21" s="600"/>
      <c r="S21" s="599"/>
      <c r="T21" s="600"/>
      <c r="U21" s="599"/>
      <c r="V21" s="600"/>
      <c r="W21" s="599"/>
      <c r="X21" s="600"/>
      <c r="Y21" s="599"/>
      <c r="Z21" s="600"/>
      <c r="AA21" s="599"/>
      <c r="AB21" s="600"/>
      <c r="AC21" s="599"/>
      <c r="AD21" s="600"/>
      <c r="AE21" s="599"/>
      <c r="AF21" s="589"/>
      <c r="AG21" s="601" t="str">
        <f aca="false">IF(H21&gt;=_01_01_2001,"Pous",IF(H21&gt;=_01_01_2000,"Benj",IF(H21&gt;=_01_01_1990,"Min",IF(H21&gt;=_01_01_1980,"Cad",IF(H21&gt;=_01_01_1970,"Jun",IF(H21&gt;=_01_01_1960,"Sén",IF(H21&gt;=_01_01_1950,"Vét 1",IF(H21&lt;=_01_01_1940,"Vét 3","vét 2"))))))))</f>
        <v>Pous</v>
      </c>
      <c r="AH21" s="614"/>
      <c r="AI21" s="504"/>
      <c r="IQ21" s="484"/>
      <c r="IR21" s="563"/>
      <c r="IS21" s="483"/>
    </row>
    <row r="22" customFormat="false" ht="19.5" hidden="false" customHeight="true" outlineLevel="0" collapsed="false">
      <c r="A22" s="578"/>
      <c r="B22" s="592"/>
      <c r="C22" s="593" t="str">
        <f aca="false">IF(B22="","",VLOOKUP(B22,[0]!equipes,2))</f>
        <v/>
      </c>
      <c r="D22" s="594" t="str">
        <f aca="false">IF(B22="","",VLOOKUP(B22,[0]!equipes,3))</f>
        <v/>
      </c>
      <c r="E22" s="594" t="str">
        <f aca="false">IF(B22="","",VLOOKUP(B22,[0]!equipes,4))</f>
        <v/>
      </c>
      <c r="F22" s="594" t="str">
        <f aca="false">IF(B22="","",VLOOKUP(B22,[0]!equipes,5))</f>
        <v/>
      </c>
      <c r="G22" s="582"/>
      <c r="H22" s="595" t="str">
        <f aca="false">IF(B22="","",VLOOKUP(B22,[0]!equipes,7))</f>
        <v/>
      </c>
      <c r="I22" s="594" t="str">
        <f aca="false">IF(B22="","",VLOOKUP(B22,[0]!equipes,8))</f>
        <v/>
      </c>
      <c r="J22" s="596" t="str">
        <f aca="false">IF(B22="","",VLOOKUP(B22,[0]!equipes,9))</f>
        <v/>
      </c>
      <c r="K22" s="615" t="str">
        <f aca="false">IF(B22="","",VLOOKUP(B22,[0]!lt,10))</f>
        <v/>
      </c>
      <c r="L22" s="598"/>
      <c r="M22" s="599"/>
      <c r="N22" s="600"/>
      <c r="O22" s="599"/>
      <c r="P22" s="600"/>
      <c r="Q22" s="599"/>
      <c r="R22" s="600"/>
      <c r="S22" s="599"/>
      <c r="T22" s="600"/>
      <c r="U22" s="599"/>
      <c r="V22" s="600"/>
      <c r="W22" s="599"/>
      <c r="X22" s="600"/>
      <c r="Y22" s="599"/>
      <c r="Z22" s="600"/>
      <c r="AA22" s="599"/>
      <c r="AB22" s="600"/>
      <c r="AC22" s="599"/>
      <c r="AD22" s="600"/>
      <c r="AE22" s="599"/>
      <c r="AF22" s="589"/>
      <c r="AG22" s="601" t="str">
        <f aca="false">IF(H22&gt;=_01_01_2001,"Pous",IF(H22&gt;=_01_01_2000,"Benj",IF(H22&gt;=_01_01_1990,"Min",IF(H22&gt;=_01_01_1980,"Cad",IF(H22&gt;=_01_01_1970,"Jun",IF(H22&gt;=_01_01_1960,"Sén",IF(H22&gt;=_01_01_1950,"Vét 1",IF(H22&lt;=_01_01_1940,"Vét 3","vét 2"))))))))</f>
        <v>Pous</v>
      </c>
      <c r="AH22" s="614"/>
      <c r="AI22" s="504"/>
      <c r="IQ22" s="484"/>
      <c r="IR22" s="563"/>
      <c r="IS22" s="483"/>
    </row>
    <row r="23" customFormat="false" ht="19.5" hidden="false" customHeight="true" outlineLevel="0" collapsed="false">
      <c r="A23" s="578"/>
      <c r="B23" s="602"/>
      <c r="C23" s="603" t="str">
        <f aca="false">IF(B23="","",VLOOKUP(B23,[0]!equipes,2))</f>
        <v/>
      </c>
      <c r="D23" s="604" t="str">
        <f aca="false">IF(B23="","",VLOOKUP(B23,[0]!equipes,3))</f>
        <v/>
      </c>
      <c r="E23" s="604" t="str">
        <f aca="false">IF(B23="","",VLOOKUP(B23,[0]!equipes,4))</f>
        <v/>
      </c>
      <c r="F23" s="604" t="str">
        <f aca="false">IF(B23="","",VLOOKUP(B23,[0]!equipes,5))</f>
        <v/>
      </c>
      <c r="G23" s="582"/>
      <c r="H23" s="605" t="str">
        <f aca="false">IF(B23="","",VLOOKUP(B23,[0]!equipes,7))</f>
        <v/>
      </c>
      <c r="I23" s="604" t="str">
        <f aca="false">IF(B23="","",VLOOKUP(B23,[0]!equipes,8))</f>
        <v/>
      </c>
      <c r="J23" s="606" t="str">
        <f aca="false">IF(B23="","",VLOOKUP(B23,[0]!equipes,9))</f>
        <v/>
      </c>
      <c r="K23" s="616" t="str">
        <f aca="false">IF(B23="","",VLOOKUP(B23,[0]!lt,10))</f>
        <v/>
      </c>
      <c r="L23" s="608"/>
      <c r="M23" s="609"/>
      <c r="N23" s="610"/>
      <c r="O23" s="609"/>
      <c r="P23" s="610"/>
      <c r="Q23" s="609"/>
      <c r="R23" s="610"/>
      <c r="S23" s="609"/>
      <c r="T23" s="610"/>
      <c r="U23" s="609"/>
      <c r="V23" s="610"/>
      <c r="W23" s="609"/>
      <c r="X23" s="610"/>
      <c r="Y23" s="609"/>
      <c r="Z23" s="610"/>
      <c r="AA23" s="609"/>
      <c r="AB23" s="610"/>
      <c r="AC23" s="609"/>
      <c r="AD23" s="610"/>
      <c r="AE23" s="609"/>
      <c r="AF23" s="589"/>
      <c r="AG23" s="611" t="str">
        <f aca="false">IF(H23&gt;=_01_01_2001,"Pous",IF(H23&gt;=_01_01_2000,"Benj",IF(H23&gt;=_01_01_1990,"Min",IF(H23&gt;=_01_01_1980,"Cad",IF(H23&gt;=_01_01_1970,"Jun",IF(H23&gt;=_01_01_1960,"Sén",IF(H23&gt;=_01_01_1950,"Vét 1",IF(H23&lt;=_01_01_1940,"Vét 3","vét 2"))))))))</f>
        <v>Pous</v>
      </c>
      <c r="AH23" s="612" t="str">
        <f aca="false">+IF(G19="","",AI23)</f>
        <v/>
      </c>
      <c r="AI23" s="504" t="n">
        <f aca="false" t="array" ref="AI23:AI23">+SUM(IF(G19="m",F19:F21,IF(G19="f",F19:F20)))</f>
        <v>0</v>
      </c>
      <c r="IQ23" s="484"/>
      <c r="IR23" s="563"/>
      <c r="IS23" s="483"/>
    </row>
    <row r="24" customFormat="false" ht="19.5" hidden="false" customHeight="true" outlineLevel="0" collapsed="false">
      <c r="A24" s="578"/>
      <c r="B24" s="579"/>
      <c r="C24" s="580" t="str">
        <f aca="false">IF(B24="","",VLOOKUP(B24,[0]!equipes,2))</f>
        <v/>
      </c>
      <c r="D24" s="581" t="str">
        <f aca="false">IF(B24="","",VLOOKUP(B24,[0]!equipes,3))</f>
        <v/>
      </c>
      <c r="E24" s="581" t="str">
        <f aca="false">IF(B24="","",VLOOKUP(B24,[0]!equipes,4))</f>
        <v/>
      </c>
      <c r="F24" s="581" t="str">
        <f aca="false">IF(B24="","",VLOOKUP(B24,[0]!equipes,5))</f>
        <v/>
      </c>
      <c r="G24" s="582" t="str">
        <f aca="false">IF(B24="","",VLOOKUP(B24,[0]!equipes,6))</f>
        <v/>
      </c>
      <c r="H24" s="583" t="str">
        <f aca="false">IF(B24="","",VLOOKUP(B24,[0]!equipes,7))</f>
        <v/>
      </c>
      <c r="I24" s="581" t="str">
        <f aca="false">IF(B24="","",VLOOKUP(B24,[0]!equipes,8))</f>
        <v/>
      </c>
      <c r="J24" s="584" t="str">
        <f aca="false">IF(B24="","",VLOOKUP(B24,[0]!equipes,9))</f>
        <v/>
      </c>
      <c r="K24" s="613" t="str">
        <f aca="false">IF(B24="","",VLOOKUP(B24,[0]!lt,10))</f>
        <v/>
      </c>
      <c r="L24" s="586"/>
      <c r="M24" s="587"/>
      <c r="N24" s="588"/>
      <c r="O24" s="587"/>
      <c r="P24" s="588"/>
      <c r="Q24" s="587"/>
      <c r="R24" s="588"/>
      <c r="S24" s="587"/>
      <c r="T24" s="588"/>
      <c r="U24" s="587"/>
      <c r="V24" s="588"/>
      <c r="W24" s="587"/>
      <c r="X24" s="588"/>
      <c r="Y24" s="587"/>
      <c r="Z24" s="588"/>
      <c r="AA24" s="587"/>
      <c r="AB24" s="588"/>
      <c r="AC24" s="587"/>
      <c r="AD24" s="588"/>
      <c r="AE24" s="587"/>
      <c r="AF24" s="589" t="s">
        <v>8</v>
      </c>
      <c r="AG24" s="590" t="str">
        <f aca="false">IF(H24&gt;=_01_01_2001,"Pous",IF(H24&gt;=_01_01_2000,"Benj",IF(H24&gt;=_01_01_1990,"Min",IF(H24&gt;=_01_01_1980,"Cad",IF(H24&gt;=_01_01_1970,"Jun",IF(H24&gt;=_01_01_1960,"Sén",IF(H24&gt;=_01_01_1950,"Vét 1",IF(H24&lt;=_01_01_1940,"Vét 3","vét 2"))))))))</f>
        <v>Pous</v>
      </c>
      <c r="AH24" s="614"/>
      <c r="AI24" s="504"/>
      <c r="IQ24" s="484"/>
      <c r="IR24" s="563"/>
      <c r="IS24" s="483"/>
    </row>
    <row r="25" customFormat="false" ht="19.5" hidden="false" customHeight="true" outlineLevel="0" collapsed="false">
      <c r="A25" s="578"/>
      <c r="B25" s="592"/>
      <c r="C25" s="593" t="str">
        <f aca="false">IF(B25="","",VLOOKUP(B25,[0]!equipes,2))</f>
        <v/>
      </c>
      <c r="D25" s="594" t="str">
        <f aca="false">IF(B25="","",VLOOKUP(B25,[0]!equipes,3))</f>
        <v/>
      </c>
      <c r="E25" s="594" t="str">
        <f aca="false">IF(B25="","",VLOOKUP(B25,[0]!equipes,4))</f>
        <v/>
      </c>
      <c r="F25" s="594" t="str">
        <f aca="false">IF(B25="","",VLOOKUP(B25,[0]!equipes,5))</f>
        <v/>
      </c>
      <c r="G25" s="582"/>
      <c r="H25" s="595" t="str">
        <f aca="false">IF(B25="","",VLOOKUP(B25,[0]!equipes,7))</f>
        <v/>
      </c>
      <c r="I25" s="594" t="str">
        <f aca="false">IF(B25="","",VLOOKUP(B25,[0]!equipes,8))</f>
        <v/>
      </c>
      <c r="J25" s="596" t="str">
        <f aca="false">IF(B25="","",VLOOKUP(B25,[0]!equipes,9))</f>
        <v/>
      </c>
      <c r="K25" s="615" t="str">
        <f aca="false">IF(B25="","",VLOOKUP(B25,[0]!lt,10))</f>
        <v/>
      </c>
      <c r="L25" s="598"/>
      <c r="M25" s="599"/>
      <c r="N25" s="600"/>
      <c r="O25" s="599"/>
      <c r="P25" s="600"/>
      <c r="Q25" s="599"/>
      <c r="R25" s="600"/>
      <c r="S25" s="599"/>
      <c r="T25" s="600"/>
      <c r="U25" s="599"/>
      <c r="V25" s="600"/>
      <c r="W25" s="599"/>
      <c r="X25" s="600"/>
      <c r="Y25" s="599"/>
      <c r="Z25" s="600"/>
      <c r="AA25" s="599"/>
      <c r="AB25" s="600"/>
      <c r="AC25" s="599"/>
      <c r="AD25" s="600"/>
      <c r="AE25" s="599"/>
      <c r="AF25" s="589"/>
      <c r="AG25" s="601" t="str">
        <f aca="false">IF(H25&gt;=_01_01_2001,"Pous",IF(H25&gt;=_01_01_2000,"Benj",IF(H25&gt;=_01_01_1990,"Min",IF(H25&gt;=_01_01_1980,"Cad",IF(H25&gt;=_01_01_1970,"Jun",IF(H25&gt;=_01_01_1960,"Sén",IF(H25&gt;=_01_01_1950,"Vét 1",IF(H25&lt;=_01_01_1940,"Vét 3","vét 2"))))))))</f>
        <v>Pous</v>
      </c>
      <c r="AH25" s="614"/>
      <c r="AI25" s="504"/>
      <c r="IQ25" s="484"/>
      <c r="IR25" s="563"/>
      <c r="IS25" s="483"/>
    </row>
    <row r="26" customFormat="false" ht="19.5" hidden="false" customHeight="true" outlineLevel="0" collapsed="false">
      <c r="A26" s="578"/>
      <c r="B26" s="592"/>
      <c r="C26" s="593" t="str">
        <f aca="false">IF(B26="","",VLOOKUP(B26,[0]!equipes,2))</f>
        <v/>
      </c>
      <c r="D26" s="594" t="str">
        <f aca="false">IF(B26="","",VLOOKUP(B26,[0]!equipes,3))</f>
        <v/>
      </c>
      <c r="E26" s="594" t="str">
        <f aca="false">IF(B26="","",VLOOKUP(B26,[0]!equipes,4))</f>
        <v/>
      </c>
      <c r="F26" s="594" t="str">
        <f aca="false">IF(B26="","",VLOOKUP(B26,[0]!equipes,5))</f>
        <v/>
      </c>
      <c r="G26" s="582"/>
      <c r="H26" s="595" t="str">
        <f aca="false">IF(B26="","",VLOOKUP(B26,[0]!equipes,7))</f>
        <v/>
      </c>
      <c r="I26" s="594" t="str">
        <f aca="false">IF(B26="","",VLOOKUP(B26,[0]!equipes,8))</f>
        <v/>
      </c>
      <c r="J26" s="596" t="str">
        <f aca="false">IF(B26="","",VLOOKUP(B26,[0]!equipes,9))</f>
        <v/>
      </c>
      <c r="K26" s="615" t="str">
        <f aca="false">IF(B26="","",VLOOKUP(B26,[0]!lt,10))</f>
        <v/>
      </c>
      <c r="L26" s="598"/>
      <c r="M26" s="599"/>
      <c r="N26" s="600"/>
      <c r="O26" s="599"/>
      <c r="P26" s="600"/>
      <c r="Q26" s="599"/>
      <c r="R26" s="600"/>
      <c r="S26" s="599"/>
      <c r="T26" s="600"/>
      <c r="U26" s="599"/>
      <c r="V26" s="600"/>
      <c r="W26" s="599"/>
      <c r="X26" s="600"/>
      <c r="Y26" s="599"/>
      <c r="Z26" s="600"/>
      <c r="AA26" s="599"/>
      <c r="AB26" s="600"/>
      <c r="AC26" s="599"/>
      <c r="AD26" s="600"/>
      <c r="AE26" s="599"/>
      <c r="AF26" s="589"/>
      <c r="AG26" s="601" t="str">
        <f aca="false">IF(H26&gt;=_01_01_2001,"Pous",IF(H26&gt;=_01_01_2000,"Benj",IF(H26&gt;=_01_01_1990,"Min",IF(H26&gt;=_01_01_1980,"Cad",IF(H26&gt;=_01_01_1970,"Jun",IF(H26&gt;=_01_01_1960,"Sén",IF(H26&gt;=_01_01_1950,"Vét 1",IF(H26&lt;=_01_01_1940,"Vét 3","vét 2"))))))))</f>
        <v>Pous</v>
      </c>
      <c r="AH26" s="614"/>
      <c r="AI26" s="504"/>
      <c r="IQ26" s="484"/>
      <c r="IR26" s="563"/>
      <c r="IS26" s="483"/>
    </row>
    <row r="27" customFormat="false" ht="19.5" hidden="false" customHeight="true" outlineLevel="0" collapsed="false">
      <c r="A27" s="578"/>
      <c r="B27" s="592"/>
      <c r="C27" s="593" t="str">
        <f aca="false">IF(B27="","",VLOOKUP(B27,[0]!equipes,2))</f>
        <v/>
      </c>
      <c r="D27" s="594" t="str">
        <f aca="false">IF(B27="","",VLOOKUP(B27,[0]!equipes,3))</f>
        <v/>
      </c>
      <c r="E27" s="594" t="str">
        <f aca="false">IF(B27="","",VLOOKUP(B27,[0]!equipes,4))</f>
        <v/>
      </c>
      <c r="F27" s="594" t="str">
        <f aca="false">IF(B27="","",VLOOKUP(B27,[0]!equipes,5))</f>
        <v/>
      </c>
      <c r="G27" s="582"/>
      <c r="H27" s="595" t="str">
        <f aca="false">IF(B27="","",VLOOKUP(B27,[0]!equipes,7))</f>
        <v/>
      </c>
      <c r="I27" s="594" t="str">
        <f aca="false">IF(B27="","",VLOOKUP(B27,[0]!equipes,8))</f>
        <v/>
      </c>
      <c r="J27" s="596" t="str">
        <f aca="false">IF(B27="","",VLOOKUP(B27,[0]!equipes,9))</f>
        <v/>
      </c>
      <c r="K27" s="615" t="str">
        <f aca="false">IF(B27="","",VLOOKUP(B27,[0]!lt,10))</f>
        <v/>
      </c>
      <c r="L27" s="598"/>
      <c r="M27" s="599"/>
      <c r="N27" s="600"/>
      <c r="O27" s="599"/>
      <c r="P27" s="600"/>
      <c r="Q27" s="599"/>
      <c r="R27" s="600"/>
      <c r="S27" s="599"/>
      <c r="T27" s="600"/>
      <c r="U27" s="599"/>
      <c r="V27" s="600"/>
      <c r="W27" s="599"/>
      <c r="X27" s="600"/>
      <c r="Y27" s="599"/>
      <c r="Z27" s="600"/>
      <c r="AA27" s="599"/>
      <c r="AB27" s="600"/>
      <c r="AC27" s="599"/>
      <c r="AD27" s="600"/>
      <c r="AE27" s="599"/>
      <c r="AF27" s="589"/>
      <c r="AG27" s="601" t="str">
        <f aca="false">IF(H27&gt;=_01_01_2001,"Pous",IF(H27&gt;=_01_01_2000,"Benj",IF(H27&gt;=_01_01_1990,"Min",IF(H27&gt;=_01_01_1980,"Cad",IF(H27&gt;=_01_01_1970,"Jun",IF(H27&gt;=_01_01_1960,"Sén",IF(H27&gt;=_01_01_1950,"Vét 1",IF(H27&lt;=_01_01_1940,"Vét 3","vét 2"))))))))</f>
        <v>Pous</v>
      </c>
      <c r="AH27" s="614"/>
      <c r="AI27" s="504"/>
      <c r="IQ27" s="484"/>
      <c r="IR27" s="563"/>
      <c r="IS27" s="483"/>
    </row>
    <row r="28" customFormat="false" ht="19.5" hidden="false" customHeight="true" outlineLevel="0" collapsed="false">
      <c r="A28" s="578"/>
      <c r="B28" s="602"/>
      <c r="C28" s="603" t="str">
        <f aca="false">IF(B28="","",VLOOKUP(B28,[0]!equipes,2))</f>
        <v/>
      </c>
      <c r="D28" s="604" t="str">
        <f aca="false">IF(B28="","",VLOOKUP(B28,[0]!equipes,3))</f>
        <v/>
      </c>
      <c r="E28" s="604" t="str">
        <f aca="false">IF(B28="","",VLOOKUP(B28,[0]!equipes,4))</f>
        <v/>
      </c>
      <c r="F28" s="604" t="str">
        <f aca="false">IF(B28="","",VLOOKUP(B28,[0]!equipes,5))</f>
        <v/>
      </c>
      <c r="G28" s="582"/>
      <c r="H28" s="605" t="str">
        <f aca="false">IF(B28="","",VLOOKUP(B28,[0]!equipes,7))</f>
        <v/>
      </c>
      <c r="I28" s="604" t="str">
        <f aca="false">IF(B28="","",VLOOKUP(B28,[0]!equipes,8))</f>
        <v/>
      </c>
      <c r="J28" s="606" t="str">
        <f aca="false">IF(B28="","",VLOOKUP(B28,[0]!equipes,9))</f>
        <v/>
      </c>
      <c r="K28" s="616" t="str">
        <f aca="false">IF(B28="","",VLOOKUP(B28,[0]!lt,10))</f>
        <v/>
      </c>
      <c r="L28" s="608"/>
      <c r="M28" s="609"/>
      <c r="N28" s="610"/>
      <c r="O28" s="609"/>
      <c r="P28" s="610"/>
      <c r="Q28" s="609"/>
      <c r="R28" s="610"/>
      <c r="S28" s="609"/>
      <c r="T28" s="610"/>
      <c r="U28" s="609"/>
      <c r="V28" s="610"/>
      <c r="W28" s="609"/>
      <c r="X28" s="610"/>
      <c r="Y28" s="609"/>
      <c r="Z28" s="610"/>
      <c r="AA28" s="609"/>
      <c r="AB28" s="610"/>
      <c r="AC28" s="609"/>
      <c r="AD28" s="610"/>
      <c r="AE28" s="609"/>
      <c r="AF28" s="589"/>
      <c r="AG28" s="611" t="str">
        <f aca="false">IF(H28&gt;=_01_01_2001,"Pous",IF(H28&gt;=_01_01_2000,"Benj",IF(H28&gt;=_01_01_1990,"Min",IF(H28&gt;=_01_01_1980,"Cad",IF(H28&gt;=_01_01_1970,"Jun",IF(H28&gt;=_01_01_1960,"Sén",IF(H28&gt;=_01_01_1950,"Vét 1",IF(H28&lt;=_01_01_1940,"Vét 3","vét 2"))))))))</f>
        <v>Pous</v>
      </c>
      <c r="AH28" s="612" t="str">
        <f aca="false">+IF(G24="","",AI28)</f>
        <v/>
      </c>
      <c r="AI28" s="504" t="n">
        <f aca="false" t="array" ref="AI28:AI28">+SUM(IF(G24="m",F24:F26,IF(G24="f",F24:F25)))</f>
        <v>0</v>
      </c>
      <c r="IQ28" s="484"/>
      <c r="IR28" s="563"/>
      <c r="IS28" s="483"/>
    </row>
    <row r="29" customFormat="false" ht="19.5" hidden="false" customHeight="true" outlineLevel="0" collapsed="false">
      <c r="A29" s="578"/>
      <c r="B29" s="579"/>
      <c r="C29" s="580" t="str">
        <f aca="false">IF(B29="","",VLOOKUP(B29,[0]!equipes,2))</f>
        <v/>
      </c>
      <c r="D29" s="581" t="str">
        <f aca="false">IF(B29="","",VLOOKUP(B29,[0]!equipes,3))</f>
        <v/>
      </c>
      <c r="E29" s="581" t="str">
        <f aca="false">IF(B29="","",VLOOKUP(B29,[0]!equipes,4))</f>
        <v/>
      </c>
      <c r="F29" s="581" t="str">
        <f aca="false">IF(B29="","",VLOOKUP(B29,[0]!equipes,5))</f>
        <v/>
      </c>
      <c r="G29" s="582" t="str">
        <f aca="false">IF(B29="","",VLOOKUP(B29,[0]!equipes,6))</f>
        <v/>
      </c>
      <c r="H29" s="583" t="str">
        <f aca="false">IF(B29="","",VLOOKUP(B29,[0]!equipes,7))</f>
        <v/>
      </c>
      <c r="I29" s="581" t="str">
        <f aca="false">IF(B29="","",VLOOKUP(B29,[0]!equipes,8))</f>
        <v/>
      </c>
      <c r="J29" s="584" t="str">
        <f aca="false">IF(B29="","",VLOOKUP(B29,[0]!equipes,9))</f>
        <v/>
      </c>
      <c r="K29" s="613" t="str">
        <f aca="false">IF(B29="","",VLOOKUP(B29,[0]!lt,10))</f>
        <v/>
      </c>
      <c r="L29" s="586"/>
      <c r="M29" s="587"/>
      <c r="N29" s="588"/>
      <c r="O29" s="587"/>
      <c r="P29" s="588"/>
      <c r="Q29" s="587"/>
      <c r="R29" s="588"/>
      <c r="S29" s="587"/>
      <c r="T29" s="588"/>
      <c r="U29" s="587"/>
      <c r="V29" s="588"/>
      <c r="W29" s="587"/>
      <c r="X29" s="588"/>
      <c r="Y29" s="587"/>
      <c r="Z29" s="588"/>
      <c r="AA29" s="587"/>
      <c r="AB29" s="588"/>
      <c r="AC29" s="587"/>
      <c r="AD29" s="588"/>
      <c r="AE29" s="587"/>
      <c r="AF29" s="589" t="s">
        <v>8</v>
      </c>
      <c r="AG29" s="590" t="str">
        <f aca="false">IF(H29&gt;=_01_01_2001,"Pous",IF(H29&gt;=_01_01_2000,"Benj",IF(H29&gt;=_01_01_1990,"Min",IF(H29&gt;=_01_01_1980,"Cad",IF(H29&gt;=_01_01_1970,"Jun",IF(H29&gt;=_01_01_1960,"Sén",IF(H29&gt;=_01_01_1950,"Vét 1",IF(H29&lt;=_01_01_1940,"Vét 3","vét 2"))))))))</f>
        <v>Pous</v>
      </c>
      <c r="AH29" s="614"/>
      <c r="AI29" s="504"/>
      <c r="IQ29" s="484"/>
      <c r="IR29" s="563"/>
      <c r="IS29" s="483"/>
    </row>
    <row r="30" customFormat="false" ht="19.5" hidden="false" customHeight="true" outlineLevel="0" collapsed="false">
      <c r="A30" s="578"/>
      <c r="B30" s="592"/>
      <c r="C30" s="593" t="str">
        <f aca="false">IF(B30="","",VLOOKUP(B30,[0]!equipes,2))</f>
        <v/>
      </c>
      <c r="D30" s="594" t="str">
        <f aca="false">IF(B30="","",VLOOKUP(B30,[0]!equipes,3))</f>
        <v/>
      </c>
      <c r="E30" s="594" t="str">
        <f aca="false">IF(B30="","",VLOOKUP(B30,[0]!equipes,4))</f>
        <v/>
      </c>
      <c r="F30" s="594" t="str">
        <f aca="false">IF(B30="","",VLOOKUP(B30,[0]!equipes,5))</f>
        <v/>
      </c>
      <c r="G30" s="582"/>
      <c r="H30" s="595" t="str">
        <f aca="false">IF(B30="","",VLOOKUP(B30,[0]!equipes,7))</f>
        <v/>
      </c>
      <c r="I30" s="594" t="str">
        <f aca="false">IF(B30="","",VLOOKUP(B30,[0]!equipes,8))</f>
        <v/>
      </c>
      <c r="J30" s="596" t="str">
        <f aca="false">IF(B30="","",VLOOKUP(B30,[0]!equipes,9))</f>
        <v/>
      </c>
      <c r="K30" s="615" t="str">
        <f aca="false">IF(B30="","",VLOOKUP(B30,[0]!lt,10))</f>
        <v/>
      </c>
      <c r="L30" s="598"/>
      <c r="M30" s="599"/>
      <c r="N30" s="600"/>
      <c r="O30" s="599"/>
      <c r="P30" s="600"/>
      <c r="Q30" s="599"/>
      <c r="R30" s="600"/>
      <c r="S30" s="599"/>
      <c r="T30" s="600"/>
      <c r="U30" s="599"/>
      <c r="V30" s="600"/>
      <c r="W30" s="599"/>
      <c r="X30" s="600"/>
      <c r="Y30" s="599"/>
      <c r="Z30" s="600"/>
      <c r="AA30" s="599"/>
      <c r="AB30" s="600"/>
      <c r="AC30" s="599"/>
      <c r="AD30" s="600"/>
      <c r="AE30" s="599"/>
      <c r="AF30" s="589"/>
      <c r="AG30" s="601" t="str">
        <f aca="false">IF(H30&gt;=_01_01_2001,"Pous",IF(H30&gt;=_01_01_2000,"Benj",IF(H30&gt;=_01_01_1990,"Min",IF(H30&gt;=_01_01_1980,"Cad",IF(H30&gt;=_01_01_1970,"Jun",IF(H30&gt;=_01_01_1960,"Sén",IF(H30&gt;=_01_01_1950,"Vét 1",IF(H30&lt;=_01_01_1940,"Vét 3","vét 2"))))))))</f>
        <v>Pous</v>
      </c>
      <c r="AH30" s="614"/>
      <c r="AI30" s="504"/>
      <c r="IQ30" s="484"/>
      <c r="IR30" s="563"/>
      <c r="IS30" s="483"/>
    </row>
    <row r="31" customFormat="false" ht="19.5" hidden="false" customHeight="true" outlineLevel="0" collapsed="false">
      <c r="A31" s="578"/>
      <c r="B31" s="592"/>
      <c r="C31" s="593" t="str">
        <f aca="false">IF(B31="","",VLOOKUP(B31,[0]!equipes,2))</f>
        <v/>
      </c>
      <c r="D31" s="594" t="str">
        <f aca="false">IF(B31="","",VLOOKUP(B31,[0]!equipes,3))</f>
        <v/>
      </c>
      <c r="E31" s="594" t="str">
        <f aca="false">IF(B31="","",VLOOKUP(B31,[0]!equipes,4))</f>
        <v/>
      </c>
      <c r="F31" s="594" t="str">
        <f aca="false">IF(B31="","",VLOOKUP(B31,[0]!equipes,5))</f>
        <v/>
      </c>
      <c r="G31" s="582"/>
      <c r="H31" s="595" t="str">
        <f aca="false">IF(B31="","",VLOOKUP(B31,[0]!equipes,7))</f>
        <v/>
      </c>
      <c r="I31" s="594" t="str">
        <f aca="false">IF(B31="","",VLOOKUP(B31,[0]!equipes,8))</f>
        <v/>
      </c>
      <c r="J31" s="596" t="str">
        <f aca="false">IF(B31="","",VLOOKUP(B31,[0]!equipes,9))</f>
        <v/>
      </c>
      <c r="K31" s="615" t="str">
        <f aca="false">IF(B31="","",VLOOKUP(B31,[0]!lt,10))</f>
        <v/>
      </c>
      <c r="L31" s="598"/>
      <c r="M31" s="599"/>
      <c r="N31" s="600"/>
      <c r="O31" s="599"/>
      <c r="P31" s="600"/>
      <c r="Q31" s="599"/>
      <c r="R31" s="600"/>
      <c r="S31" s="599"/>
      <c r="T31" s="600"/>
      <c r="U31" s="599"/>
      <c r="V31" s="600"/>
      <c r="W31" s="599"/>
      <c r="X31" s="600"/>
      <c r="Y31" s="599"/>
      <c r="Z31" s="600"/>
      <c r="AA31" s="599"/>
      <c r="AB31" s="600"/>
      <c r="AC31" s="599"/>
      <c r="AD31" s="600"/>
      <c r="AE31" s="599"/>
      <c r="AF31" s="589"/>
      <c r="AG31" s="601" t="str">
        <f aca="false">IF(H31&gt;=_01_01_2001,"Pous",IF(H31&gt;=_01_01_2000,"Benj",IF(H31&gt;=_01_01_1990,"Min",IF(H31&gt;=_01_01_1980,"Cad",IF(H31&gt;=_01_01_1970,"Jun",IF(H31&gt;=_01_01_1960,"Sén",IF(H31&gt;=_01_01_1950,"Vét 1",IF(H31&lt;=_01_01_1940,"Vét 3","vét 2"))))))))</f>
        <v>Pous</v>
      </c>
      <c r="AH31" s="614"/>
      <c r="AI31" s="504"/>
      <c r="IQ31" s="484"/>
      <c r="IR31" s="563"/>
      <c r="IS31" s="483"/>
    </row>
    <row r="32" customFormat="false" ht="19.5" hidden="false" customHeight="true" outlineLevel="0" collapsed="false">
      <c r="A32" s="578"/>
      <c r="B32" s="592"/>
      <c r="C32" s="593" t="str">
        <f aca="false">IF(B32="","",VLOOKUP(B32,[0]!equipes,2))</f>
        <v/>
      </c>
      <c r="D32" s="594" t="str">
        <f aca="false">IF(B32="","",VLOOKUP(B32,[0]!equipes,3))</f>
        <v/>
      </c>
      <c r="E32" s="594" t="str">
        <f aca="false">IF(B32="","",VLOOKUP(B32,[0]!equipes,4))</f>
        <v/>
      </c>
      <c r="F32" s="594" t="str">
        <f aca="false">IF(B32="","",VLOOKUP(B32,[0]!equipes,5))</f>
        <v/>
      </c>
      <c r="G32" s="582"/>
      <c r="H32" s="595" t="str">
        <f aca="false">IF(B32="","",VLOOKUP(B32,[0]!equipes,7))</f>
        <v/>
      </c>
      <c r="I32" s="594" t="str">
        <f aca="false">IF(B32="","",VLOOKUP(B32,[0]!equipes,8))</f>
        <v/>
      </c>
      <c r="J32" s="596" t="str">
        <f aca="false">IF(B32="","",VLOOKUP(B32,[0]!equipes,9))</f>
        <v/>
      </c>
      <c r="K32" s="615" t="str">
        <f aca="false">IF(B32="","",VLOOKUP(B32,[0]!lt,10))</f>
        <v/>
      </c>
      <c r="L32" s="598"/>
      <c r="M32" s="599"/>
      <c r="N32" s="600"/>
      <c r="O32" s="599"/>
      <c r="P32" s="600"/>
      <c r="Q32" s="599"/>
      <c r="R32" s="600"/>
      <c r="S32" s="599"/>
      <c r="T32" s="600"/>
      <c r="U32" s="599"/>
      <c r="V32" s="600"/>
      <c r="W32" s="599"/>
      <c r="X32" s="600"/>
      <c r="Y32" s="599"/>
      <c r="Z32" s="600"/>
      <c r="AA32" s="599"/>
      <c r="AB32" s="600"/>
      <c r="AC32" s="599"/>
      <c r="AD32" s="600"/>
      <c r="AE32" s="599"/>
      <c r="AF32" s="589"/>
      <c r="AG32" s="601" t="str">
        <f aca="false">IF(H32&gt;=_01_01_2001,"Pous",IF(H32&gt;=_01_01_2000,"Benj",IF(H32&gt;=_01_01_1990,"Min",IF(H32&gt;=_01_01_1980,"Cad",IF(H32&gt;=_01_01_1970,"Jun",IF(H32&gt;=_01_01_1960,"Sén",IF(H32&gt;=_01_01_1950,"Vét 1",IF(H32&lt;=_01_01_1940,"Vét 3","vét 2"))))))))</f>
        <v>Pous</v>
      </c>
      <c r="AH32" s="614"/>
      <c r="AI32" s="504"/>
      <c r="IQ32" s="484"/>
      <c r="IR32" s="563"/>
      <c r="IS32" s="483"/>
    </row>
    <row r="33" customFormat="false" ht="19.5" hidden="false" customHeight="true" outlineLevel="0" collapsed="false">
      <c r="A33" s="578"/>
      <c r="B33" s="602"/>
      <c r="C33" s="603" t="str">
        <f aca="false">IF(B33="","",VLOOKUP(B33,[0]!equipes,2))</f>
        <v/>
      </c>
      <c r="D33" s="604" t="str">
        <f aca="false">IF(B33="","",VLOOKUP(B33,[0]!equipes,3))</f>
        <v/>
      </c>
      <c r="E33" s="604" t="str">
        <f aca="false">IF(B33="","",VLOOKUP(B33,[0]!equipes,4))</f>
        <v/>
      </c>
      <c r="F33" s="604" t="str">
        <f aca="false">IF(B33="","",VLOOKUP(B33,[0]!equipes,5))</f>
        <v/>
      </c>
      <c r="G33" s="582"/>
      <c r="H33" s="605" t="str">
        <f aca="false">IF(B33="","",VLOOKUP(B33,[0]!equipes,7))</f>
        <v/>
      </c>
      <c r="I33" s="604" t="str">
        <f aca="false">IF(B33="","",VLOOKUP(B33,[0]!equipes,8))</f>
        <v/>
      </c>
      <c r="J33" s="606" t="str">
        <f aca="false">IF(B33="","",VLOOKUP(B33,[0]!equipes,9))</f>
        <v/>
      </c>
      <c r="K33" s="616" t="str">
        <f aca="false">IF(B33="","",VLOOKUP(B33,[0]!lt,10))</f>
        <v/>
      </c>
      <c r="L33" s="608"/>
      <c r="M33" s="609"/>
      <c r="N33" s="610"/>
      <c r="O33" s="609"/>
      <c r="P33" s="610"/>
      <c r="Q33" s="609"/>
      <c r="R33" s="610"/>
      <c r="S33" s="609"/>
      <c r="T33" s="610"/>
      <c r="U33" s="609"/>
      <c r="V33" s="610"/>
      <c r="W33" s="609"/>
      <c r="X33" s="610"/>
      <c r="Y33" s="609"/>
      <c r="Z33" s="610"/>
      <c r="AA33" s="609"/>
      <c r="AB33" s="610"/>
      <c r="AC33" s="609"/>
      <c r="AD33" s="610"/>
      <c r="AE33" s="609"/>
      <c r="AF33" s="589"/>
      <c r="AG33" s="611" t="str">
        <f aca="false">IF(H33&gt;=_01_01_2001,"Pous",IF(H33&gt;=_01_01_2000,"Benj",IF(H33&gt;=_01_01_1990,"Min",IF(H33&gt;=_01_01_1980,"Cad",IF(H33&gt;=_01_01_1970,"Jun",IF(H33&gt;=_01_01_1960,"Sén",IF(H33&gt;=_01_01_1950,"Vét 1",IF(H33&lt;=_01_01_1940,"Vét 3","vét 2"))))))))</f>
        <v>Pous</v>
      </c>
      <c r="AH33" s="612" t="str">
        <f aca="false">+IF(G29="","",AI33)</f>
        <v/>
      </c>
      <c r="AI33" s="504" t="n">
        <f aca="false" t="array" ref="AI33:AI33">+SUM(IF(G29="m",F29:F31,IF(G29="f",F29:F30)))</f>
        <v>0</v>
      </c>
      <c r="AK33" s="520"/>
      <c r="IQ33" s="484"/>
      <c r="IR33" s="563"/>
      <c r="IS33" s="483"/>
    </row>
    <row r="34" customFormat="false" ht="18" hidden="false" customHeight="true" outlineLevel="0" collapsed="false">
      <c r="A34" s="578"/>
      <c r="B34" s="579"/>
      <c r="C34" s="580" t="str">
        <f aca="false">IF(B34="","",VLOOKUP(B34,[0]!equipes,2))</f>
        <v/>
      </c>
      <c r="D34" s="581" t="str">
        <f aca="false">IF(B34="","",VLOOKUP(B34,[0]!equipes,3))</f>
        <v/>
      </c>
      <c r="E34" s="581" t="str">
        <f aca="false">IF(B34="","",VLOOKUP(B34,[0]!equipes,4))</f>
        <v/>
      </c>
      <c r="F34" s="581" t="str">
        <f aca="false">IF(B34="","",VLOOKUP(B34,[0]!equipes,5))</f>
        <v/>
      </c>
      <c r="G34" s="582" t="str">
        <f aca="false">IF(B34="","",VLOOKUP(B34,[0]!equipes,6))</f>
        <v/>
      </c>
      <c r="H34" s="583" t="str">
        <f aca="false">IF(B34="","",VLOOKUP(B34,[0]!equipes,7))</f>
        <v/>
      </c>
      <c r="I34" s="581" t="str">
        <f aca="false">IF(B34="","",VLOOKUP(B34,[0]!equipes,8))</f>
        <v/>
      </c>
      <c r="J34" s="584" t="str">
        <f aca="false">IF(B34="","",VLOOKUP(B34,[0]!equipes,9))</f>
        <v/>
      </c>
      <c r="K34" s="613" t="str">
        <f aca="false">IF(B34="","",VLOOKUP(B34,[0]!lt,10))</f>
        <v/>
      </c>
      <c r="L34" s="586"/>
      <c r="M34" s="587"/>
      <c r="N34" s="588"/>
      <c r="O34" s="587"/>
      <c r="P34" s="588"/>
      <c r="Q34" s="587"/>
      <c r="R34" s="588"/>
      <c r="S34" s="587"/>
      <c r="T34" s="588"/>
      <c r="U34" s="587"/>
      <c r="V34" s="588"/>
      <c r="W34" s="587"/>
      <c r="X34" s="588"/>
      <c r="Y34" s="587"/>
      <c r="Z34" s="588"/>
      <c r="AA34" s="587"/>
      <c r="AB34" s="588"/>
      <c r="AC34" s="587"/>
      <c r="AD34" s="588"/>
      <c r="AE34" s="587"/>
      <c r="AF34" s="589" t="s">
        <v>8</v>
      </c>
      <c r="AG34" s="590" t="str">
        <f aca="false">IF(H34&gt;=_01_01_2001,"Pous",IF(H34&gt;=_01_01_2000,"Benj",IF(H34&gt;=_01_01_1990,"Min",IF(H34&gt;=_01_01_1980,"Cad",IF(H34&gt;=_01_01_1970,"Jun",IF(H34&gt;=_01_01_1960,"Sén",IF(H34&gt;=_01_01_1950,"Vét 1",IF(H34&lt;=_01_01_1940,"Vét 3","vét 2"))))))))</f>
        <v>Pous</v>
      </c>
      <c r="AH34" s="614"/>
      <c r="IQ34" s="509" t="s">
        <v>47</v>
      </c>
      <c r="IR34" s="563" t="e">
        <f aca="false">'[2]0 divers'!#ref!</f>
        <v>#VALUE!</v>
      </c>
      <c r="IS34" s="510" t="s">
        <v>48</v>
      </c>
    </row>
    <row r="35" customFormat="false" ht="18" hidden="false" customHeight="true" outlineLevel="0" collapsed="false">
      <c r="A35" s="578"/>
      <c r="B35" s="592"/>
      <c r="C35" s="593" t="str">
        <f aca="false">IF(B35="","",VLOOKUP(B35,[0]!equipes,2))</f>
        <v/>
      </c>
      <c r="D35" s="594" t="str">
        <f aca="false">IF(B35="","",VLOOKUP(B35,[0]!equipes,3))</f>
        <v/>
      </c>
      <c r="E35" s="594" t="str">
        <f aca="false">IF(B35="","",VLOOKUP(B35,[0]!equipes,4))</f>
        <v/>
      </c>
      <c r="F35" s="594" t="str">
        <f aca="false">IF(B35="","",VLOOKUP(B35,[0]!equipes,5))</f>
        <v/>
      </c>
      <c r="G35" s="582"/>
      <c r="H35" s="595" t="str">
        <f aca="false">IF(B35="","",VLOOKUP(B35,[0]!equipes,7))</f>
        <v/>
      </c>
      <c r="I35" s="594" t="str">
        <f aca="false">IF(B35="","",VLOOKUP(B35,[0]!equipes,8))</f>
        <v/>
      </c>
      <c r="J35" s="596" t="str">
        <f aca="false">IF(B35="","",VLOOKUP(B35,[0]!equipes,9))</f>
        <v/>
      </c>
      <c r="K35" s="615" t="str">
        <f aca="false">IF(B35="","",VLOOKUP(B35,[0]!lt,10))</f>
        <v/>
      </c>
      <c r="L35" s="598"/>
      <c r="M35" s="599"/>
      <c r="N35" s="600"/>
      <c r="O35" s="599"/>
      <c r="P35" s="600"/>
      <c r="Q35" s="599"/>
      <c r="R35" s="600"/>
      <c r="S35" s="599"/>
      <c r="T35" s="600"/>
      <c r="U35" s="599"/>
      <c r="V35" s="600"/>
      <c r="W35" s="599"/>
      <c r="X35" s="600"/>
      <c r="Y35" s="599"/>
      <c r="Z35" s="600"/>
      <c r="AA35" s="599"/>
      <c r="AB35" s="600"/>
      <c r="AC35" s="599"/>
      <c r="AD35" s="600"/>
      <c r="AE35" s="599"/>
      <c r="AF35" s="589"/>
      <c r="AG35" s="601" t="str">
        <f aca="false">IF(H35&gt;=_01_01_2001,"Pous",IF(H35&gt;=_01_01_2000,"Benj",IF(H35&gt;=_01_01_1990,"Min",IF(H35&gt;=_01_01_1980,"Cad",IF(H35&gt;=_01_01_1970,"Jun",IF(H35&gt;=_01_01_1960,"Sén",IF(H35&gt;=_01_01_1950,"Vét 1",IF(H35&lt;=_01_01_1940,"Vét 3","vét 2"))))))))</f>
        <v>Pous</v>
      </c>
      <c r="AH35" s="614"/>
    </row>
    <row r="36" customFormat="false" ht="18" hidden="false" customHeight="true" outlineLevel="0" collapsed="false">
      <c r="A36" s="578"/>
      <c r="B36" s="592"/>
      <c r="C36" s="593" t="str">
        <f aca="false">IF(B36="","",VLOOKUP(B36,[0]!equipes,2))</f>
        <v/>
      </c>
      <c r="D36" s="594" t="str">
        <f aca="false">IF(B36="","",VLOOKUP(B36,[0]!equipes,3))</f>
        <v/>
      </c>
      <c r="E36" s="594" t="str">
        <f aca="false">IF(B36="","",VLOOKUP(B36,[0]!equipes,4))</f>
        <v/>
      </c>
      <c r="F36" s="594" t="str">
        <f aca="false">IF(B36="","",VLOOKUP(B36,[0]!equipes,5))</f>
        <v/>
      </c>
      <c r="G36" s="582"/>
      <c r="H36" s="595" t="str">
        <f aca="false">IF(B36="","",VLOOKUP(B36,[0]!equipes,7))</f>
        <v/>
      </c>
      <c r="I36" s="594" t="str">
        <f aca="false">IF(B36="","",VLOOKUP(B36,[0]!equipes,8))</f>
        <v/>
      </c>
      <c r="J36" s="596" t="str">
        <f aca="false">IF(B36="","",VLOOKUP(B36,[0]!equipes,9))</f>
        <v/>
      </c>
      <c r="K36" s="615" t="str">
        <f aca="false">IF(B36="","",VLOOKUP(B36,[0]!lt,10))</f>
        <v/>
      </c>
      <c r="L36" s="598"/>
      <c r="M36" s="599"/>
      <c r="N36" s="600"/>
      <c r="O36" s="599"/>
      <c r="P36" s="600"/>
      <c r="Q36" s="599"/>
      <c r="R36" s="600"/>
      <c r="S36" s="599"/>
      <c r="T36" s="600"/>
      <c r="U36" s="599"/>
      <c r="V36" s="600"/>
      <c r="W36" s="599"/>
      <c r="X36" s="600"/>
      <c r="Y36" s="599"/>
      <c r="Z36" s="600"/>
      <c r="AA36" s="599"/>
      <c r="AB36" s="600"/>
      <c r="AC36" s="599"/>
      <c r="AD36" s="600"/>
      <c r="AE36" s="599"/>
      <c r="AF36" s="589"/>
      <c r="AG36" s="601" t="str">
        <f aca="false">IF(H36&gt;=_01_01_2001,"Pous",IF(H36&gt;=_01_01_2000,"Benj",IF(H36&gt;=_01_01_1990,"Min",IF(H36&gt;=_01_01_1980,"Cad",IF(H36&gt;=_01_01_1970,"Jun",IF(H36&gt;=_01_01_1960,"Sén",IF(H36&gt;=_01_01_1950,"Vét 1",IF(H36&lt;=_01_01_1940,"Vét 3","vét 2"))))))))</f>
        <v>Pous</v>
      </c>
      <c r="AH36" s="614"/>
    </row>
    <row r="37" customFormat="false" ht="18" hidden="false" customHeight="true" outlineLevel="0" collapsed="false">
      <c r="A37" s="578"/>
      <c r="B37" s="592"/>
      <c r="C37" s="593" t="str">
        <f aca="false">IF(B37="","",VLOOKUP(B37,[0]!equipes,2))</f>
        <v/>
      </c>
      <c r="D37" s="594" t="str">
        <f aca="false">IF(B37="","",VLOOKUP(B37,[0]!equipes,3))</f>
        <v/>
      </c>
      <c r="E37" s="594" t="str">
        <f aca="false">IF(B37="","",VLOOKUP(B37,[0]!equipes,4))</f>
        <v/>
      </c>
      <c r="F37" s="594" t="str">
        <f aca="false">IF(B37="","",VLOOKUP(B37,[0]!equipes,5))</f>
        <v/>
      </c>
      <c r="G37" s="582"/>
      <c r="H37" s="595" t="str">
        <f aca="false">IF(B37="","",VLOOKUP(B37,[0]!equipes,7))</f>
        <v/>
      </c>
      <c r="I37" s="594" t="str">
        <f aca="false">IF(B37="","",VLOOKUP(B37,[0]!equipes,8))</f>
        <v/>
      </c>
      <c r="J37" s="596" t="str">
        <f aca="false">IF(B37="","",VLOOKUP(B37,[0]!equipes,9))</f>
        <v/>
      </c>
      <c r="K37" s="615" t="str">
        <f aca="false">IF(B37="","",VLOOKUP(B37,[0]!lt,10))</f>
        <v/>
      </c>
      <c r="L37" s="598"/>
      <c r="M37" s="599"/>
      <c r="N37" s="600"/>
      <c r="O37" s="599"/>
      <c r="P37" s="600"/>
      <c r="Q37" s="599"/>
      <c r="R37" s="600"/>
      <c r="S37" s="599"/>
      <c r="T37" s="600"/>
      <c r="U37" s="599"/>
      <c r="V37" s="600"/>
      <c r="W37" s="599"/>
      <c r="X37" s="600"/>
      <c r="Y37" s="599"/>
      <c r="Z37" s="600"/>
      <c r="AA37" s="599"/>
      <c r="AB37" s="600"/>
      <c r="AC37" s="599"/>
      <c r="AD37" s="600"/>
      <c r="AE37" s="599"/>
      <c r="AF37" s="589"/>
      <c r="AG37" s="601" t="str">
        <f aca="false">IF(H37&gt;=_01_01_2001,"Pous",IF(H37&gt;=_01_01_2000,"Benj",IF(H37&gt;=_01_01_1990,"Min",IF(H37&gt;=_01_01_1980,"Cad",IF(H37&gt;=_01_01_1970,"Jun",IF(H37&gt;=_01_01_1960,"Sén",IF(H37&gt;=_01_01_1950,"Vét 1",IF(H37&lt;=_01_01_1940,"Vét 3","vét 2"))))))))</f>
        <v>Pous</v>
      </c>
      <c r="AH37" s="614"/>
    </row>
    <row r="38" customFormat="false" ht="18" hidden="false" customHeight="true" outlineLevel="0" collapsed="false">
      <c r="A38" s="578"/>
      <c r="B38" s="602"/>
      <c r="C38" s="603" t="str">
        <f aca="false">IF(B38="","",VLOOKUP(B38,[0]!equipes,2))</f>
        <v/>
      </c>
      <c r="D38" s="604" t="str">
        <f aca="false">IF(B38="","",VLOOKUP(B38,[0]!equipes,3))</f>
        <v/>
      </c>
      <c r="E38" s="604" t="str">
        <f aca="false">IF(B38="","",VLOOKUP(B38,[0]!equipes,4))</f>
        <v/>
      </c>
      <c r="F38" s="604" t="str">
        <f aca="false">IF(B38="","",VLOOKUP(B38,[0]!equipes,5))</f>
        <v/>
      </c>
      <c r="G38" s="582"/>
      <c r="H38" s="605" t="str">
        <f aca="false">IF(B38="","",VLOOKUP(B38,[0]!equipes,7))</f>
        <v/>
      </c>
      <c r="I38" s="604" t="str">
        <f aca="false">IF(B38="","",VLOOKUP(B38,[0]!equipes,8))</f>
        <v/>
      </c>
      <c r="J38" s="606" t="str">
        <f aca="false">IF(B38="","",VLOOKUP(B38,[0]!equipes,9))</f>
        <v/>
      </c>
      <c r="K38" s="616" t="str">
        <f aca="false">IF(B38="","",VLOOKUP(B38,[0]!lt,10))</f>
        <v/>
      </c>
      <c r="L38" s="608"/>
      <c r="M38" s="609"/>
      <c r="N38" s="610"/>
      <c r="O38" s="609"/>
      <c r="P38" s="610"/>
      <c r="Q38" s="609"/>
      <c r="R38" s="610"/>
      <c r="S38" s="609"/>
      <c r="T38" s="610"/>
      <c r="U38" s="609"/>
      <c r="V38" s="610"/>
      <c r="W38" s="609"/>
      <c r="X38" s="610"/>
      <c r="Y38" s="609"/>
      <c r="Z38" s="610"/>
      <c r="AA38" s="609"/>
      <c r="AB38" s="610"/>
      <c r="AC38" s="609"/>
      <c r="AD38" s="610"/>
      <c r="AE38" s="609"/>
      <c r="AF38" s="589"/>
      <c r="AG38" s="611" t="str">
        <f aca="false">IF(H38&gt;=_01_01_2001,"Pous",IF(H38&gt;=_01_01_2000,"Benj",IF(H38&gt;=_01_01_1990,"Min",IF(H38&gt;=_01_01_1980,"Cad",IF(H38&gt;=_01_01_1970,"Jun",IF(H38&gt;=_01_01_1960,"Sén",IF(H38&gt;=_01_01_1950,"Vét 1",IF(H38&lt;=_01_01_1940,"Vét 3","vét 2"))))))))</f>
        <v>Pous</v>
      </c>
      <c r="AH38" s="612" t="str">
        <f aca="false">+IF(G34="","",AI38)</f>
        <v/>
      </c>
      <c r="AI38" s="504" t="n">
        <f aca="false" t="array" ref="AI38:AI38">+SUM(IF(G34="m",F34:F36,IF(G34="f",F34:F35)))</f>
        <v>0</v>
      </c>
    </row>
    <row r="39" customFormat="false" ht="18" hidden="false" customHeight="true" outlineLevel="0" collapsed="false">
      <c r="A39" s="578"/>
      <c r="B39" s="579"/>
      <c r="C39" s="580" t="str">
        <f aca="false">IF(B39="","",VLOOKUP(B39,[0]!equipes,2))</f>
        <v/>
      </c>
      <c r="D39" s="581" t="str">
        <f aca="false">IF(B39="","",VLOOKUP(B39,[0]!equipes,3))</f>
        <v/>
      </c>
      <c r="E39" s="581" t="str">
        <f aca="false">IF(B39="","",VLOOKUP(B39,[0]!equipes,4))</f>
        <v/>
      </c>
      <c r="F39" s="581" t="str">
        <f aca="false">IF(B39="","",VLOOKUP(B39,[0]!equipes,5))</f>
        <v/>
      </c>
      <c r="G39" s="582" t="str">
        <f aca="false">IF(B39="","",VLOOKUP(B39,[0]!equipes,6))</f>
        <v/>
      </c>
      <c r="H39" s="583" t="str">
        <f aca="false">IF(B39="","",VLOOKUP(B39,[0]!equipes,7))</f>
        <v/>
      </c>
      <c r="I39" s="581" t="str">
        <f aca="false">IF(B39="","",VLOOKUP(B39,[0]!equipes,8))</f>
        <v/>
      </c>
      <c r="J39" s="584" t="str">
        <f aca="false">IF(B39="","",VLOOKUP(B39,[0]!equipes,9))</f>
        <v/>
      </c>
      <c r="K39" s="613" t="str">
        <f aca="false">IF(B39="","",VLOOKUP(B39,[0]!lt,10))</f>
        <v/>
      </c>
      <c r="L39" s="586"/>
      <c r="M39" s="587"/>
      <c r="N39" s="588"/>
      <c r="O39" s="587"/>
      <c r="P39" s="588"/>
      <c r="Q39" s="587"/>
      <c r="R39" s="588"/>
      <c r="S39" s="587"/>
      <c r="T39" s="588"/>
      <c r="U39" s="587"/>
      <c r="V39" s="588"/>
      <c r="W39" s="587"/>
      <c r="X39" s="588"/>
      <c r="Y39" s="587"/>
      <c r="Z39" s="588"/>
      <c r="AA39" s="587"/>
      <c r="AB39" s="588"/>
      <c r="AC39" s="587"/>
      <c r="AD39" s="588"/>
      <c r="AE39" s="587"/>
      <c r="AF39" s="589" t="s">
        <v>8</v>
      </c>
      <c r="AG39" s="590" t="str">
        <f aca="false">IF(H39&gt;=_01_01_2001,"Pous",IF(H39&gt;=_01_01_2000,"Benj",IF(H39&gt;=_01_01_1990,"Min",IF(H39&gt;=_01_01_1980,"Cad",IF(H39&gt;=_01_01_1970,"Jun",IF(H39&gt;=_01_01_1960,"Sén",IF(H39&gt;=_01_01_1950,"Vét 1",IF(H39&lt;=_01_01_1940,"Vét 3","vét 2"))))))))</f>
        <v>Pous</v>
      </c>
      <c r="AH39" s="614"/>
    </row>
    <row r="40" customFormat="false" ht="18" hidden="false" customHeight="true" outlineLevel="0" collapsed="false">
      <c r="A40" s="578"/>
      <c r="B40" s="592"/>
      <c r="C40" s="593" t="str">
        <f aca="false">IF(B40="","",VLOOKUP(B40,[0]!equipes,2))</f>
        <v/>
      </c>
      <c r="D40" s="594" t="str">
        <f aca="false">IF(B40="","",VLOOKUP(B40,[0]!equipes,3))</f>
        <v/>
      </c>
      <c r="E40" s="594" t="str">
        <f aca="false">IF(B40="","",VLOOKUP(B40,[0]!equipes,4))</f>
        <v/>
      </c>
      <c r="F40" s="594" t="str">
        <f aca="false">IF(B40="","",VLOOKUP(B40,[0]!equipes,5))</f>
        <v/>
      </c>
      <c r="G40" s="582"/>
      <c r="H40" s="595" t="str">
        <f aca="false">IF(B40="","",VLOOKUP(B40,[0]!equipes,7))</f>
        <v/>
      </c>
      <c r="I40" s="594" t="str">
        <f aca="false">IF(B40="","",VLOOKUP(B40,[0]!equipes,8))</f>
        <v/>
      </c>
      <c r="J40" s="596" t="str">
        <f aca="false">IF(B40="","",VLOOKUP(B40,[0]!equipes,9))</f>
        <v/>
      </c>
      <c r="K40" s="615" t="str">
        <f aca="false">IF(B40="","",VLOOKUP(B40,[0]!lt,10))</f>
        <v/>
      </c>
      <c r="L40" s="598"/>
      <c r="M40" s="599"/>
      <c r="N40" s="600"/>
      <c r="O40" s="599"/>
      <c r="P40" s="600"/>
      <c r="Q40" s="599"/>
      <c r="R40" s="600"/>
      <c r="S40" s="599"/>
      <c r="T40" s="600"/>
      <c r="U40" s="599"/>
      <c r="V40" s="600"/>
      <c r="W40" s="599"/>
      <c r="X40" s="600"/>
      <c r="Y40" s="599"/>
      <c r="Z40" s="600"/>
      <c r="AA40" s="599"/>
      <c r="AB40" s="600"/>
      <c r="AC40" s="599"/>
      <c r="AD40" s="600"/>
      <c r="AE40" s="599"/>
      <c r="AF40" s="589"/>
      <c r="AG40" s="601" t="str">
        <f aca="false">IF(H40&gt;=_01_01_2001,"Pous",IF(H40&gt;=_01_01_2000,"Benj",IF(H40&gt;=_01_01_1990,"Min",IF(H40&gt;=_01_01_1980,"Cad",IF(H40&gt;=_01_01_1970,"Jun",IF(H40&gt;=_01_01_1960,"Sén",IF(H40&gt;=_01_01_1950,"Vét 1",IF(H40&lt;=_01_01_1940,"Vét 3","vét 2"))))))))</f>
        <v>Pous</v>
      </c>
      <c r="AH40" s="614"/>
    </row>
    <row r="41" customFormat="false" ht="18" hidden="false" customHeight="true" outlineLevel="0" collapsed="false">
      <c r="A41" s="578"/>
      <c r="B41" s="592"/>
      <c r="C41" s="593" t="str">
        <f aca="false">IF(B41="","",VLOOKUP(B41,[0]!equipes,2))</f>
        <v/>
      </c>
      <c r="D41" s="594" t="str">
        <f aca="false">IF(B41="","",VLOOKUP(B41,[0]!equipes,3))</f>
        <v/>
      </c>
      <c r="E41" s="594" t="str">
        <f aca="false">IF(B41="","",VLOOKUP(B41,[0]!equipes,4))</f>
        <v/>
      </c>
      <c r="F41" s="594" t="str">
        <f aca="false">IF(B41="","",VLOOKUP(B41,[0]!equipes,5))</f>
        <v/>
      </c>
      <c r="G41" s="582"/>
      <c r="H41" s="595" t="str">
        <f aca="false">IF(B41="","",VLOOKUP(B41,[0]!equipes,7))</f>
        <v/>
      </c>
      <c r="I41" s="594" t="str">
        <f aca="false">IF(B41="","",VLOOKUP(B41,[0]!equipes,8))</f>
        <v/>
      </c>
      <c r="J41" s="596" t="str">
        <f aca="false">IF(B41="","",VLOOKUP(B41,[0]!equipes,9))</f>
        <v/>
      </c>
      <c r="K41" s="615" t="str">
        <f aca="false">IF(B41="","",VLOOKUP(B41,[0]!lt,10))</f>
        <v/>
      </c>
      <c r="L41" s="598"/>
      <c r="M41" s="599"/>
      <c r="N41" s="600"/>
      <c r="O41" s="599"/>
      <c r="P41" s="600"/>
      <c r="Q41" s="599"/>
      <c r="R41" s="600"/>
      <c r="S41" s="599"/>
      <c r="T41" s="600"/>
      <c r="U41" s="599"/>
      <c r="V41" s="600"/>
      <c r="W41" s="599"/>
      <c r="X41" s="600"/>
      <c r="Y41" s="599"/>
      <c r="Z41" s="600"/>
      <c r="AA41" s="599"/>
      <c r="AB41" s="600"/>
      <c r="AC41" s="599"/>
      <c r="AD41" s="600"/>
      <c r="AE41" s="599"/>
      <c r="AF41" s="589"/>
      <c r="AG41" s="601" t="str">
        <f aca="false">IF(H41&gt;=_01_01_2001,"Pous",IF(H41&gt;=_01_01_2000,"Benj",IF(H41&gt;=_01_01_1990,"Min",IF(H41&gt;=_01_01_1980,"Cad",IF(H41&gt;=_01_01_1970,"Jun",IF(H41&gt;=_01_01_1960,"Sén",IF(H41&gt;=_01_01_1950,"Vét 1",IF(H41&lt;=_01_01_1940,"Vét 3","vét 2"))))))))</f>
        <v>Pous</v>
      </c>
      <c r="AH41" s="614"/>
    </row>
    <row r="42" customFormat="false" ht="18" hidden="false" customHeight="true" outlineLevel="0" collapsed="false">
      <c r="A42" s="578"/>
      <c r="B42" s="592"/>
      <c r="C42" s="593" t="str">
        <f aca="false">IF(B42="","",VLOOKUP(B42,[0]!equipes,2))</f>
        <v/>
      </c>
      <c r="D42" s="594" t="str">
        <f aca="false">IF(B42="","",VLOOKUP(B42,[0]!equipes,3))</f>
        <v/>
      </c>
      <c r="E42" s="594" t="str">
        <f aca="false">IF(B42="","",VLOOKUP(B42,[0]!equipes,4))</f>
        <v/>
      </c>
      <c r="F42" s="594" t="str">
        <f aca="false">IF(B42="","",VLOOKUP(B42,[0]!equipes,5))</f>
        <v/>
      </c>
      <c r="G42" s="582"/>
      <c r="H42" s="595" t="str">
        <f aca="false">IF(B42="","",VLOOKUP(B42,[0]!equipes,7))</f>
        <v/>
      </c>
      <c r="I42" s="594" t="str">
        <f aca="false">IF(B42="","",VLOOKUP(B42,[0]!equipes,8))</f>
        <v/>
      </c>
      <c r="J42" s="596" t="str">
        <f aca="false">IF(B42="","",VLOOKUP(B42,[0]!equipes,9))</f>
        <v/>
      </c>
      <c r="K42" s="615" t="str">
        <f aca="false">IF(B42="","",VLOOKUP(B42,[0]!lt,10))</f>
        <v/>
      </c>
      <c r="L42" s="598"/>
      <c r="M42" s="599"/>
      <c r="N42" s="600"/>
      <c r="O42" s="599"/>
      <c r="P42" s="600"/>
      <c r="Q42" s="599"/>
      <c r="R42" s="600"/>
      <c r="S42" s="599"/>
      <c r="T42" s="600"/>
      <c r="U42" s="599"/>
      <c r="V42" s="600"/>
      <c r="W42" s="599"/>
      <c r="X42" s="600"/>
      <c r="Y42" s="599"/>
      <c r="Z42" s="600"/>
      <c r="AA42" s="599"/>
      <c r="AB42" s="600"/>
      <c r="AC42" s="599"/>
      <c r="AD42" s="600"/>
      <c r="AE42" s="599"/>
      <c r="AF42" s="589"/>
      <c r="AG42" s="601" t="str">
        <f aca="false">IF(H42&gt;=_01_01_2001,"Pous",IF(H42&gt;=_01_01_2000,"Benj",IF(H42&gt;=_01_01_1990,"Min",IF(H42&gt;=_01_01_1980,"Cad",IF(H42&gt;=_01_01_1970,"Jun",IF(H42&gt;=_01_01_1960,"Sén",IF(H42&gt;=_01_01_1950,"Vét 1",IF(H42&lt;=_01_01_1940,"Vét 3","vét 2"))))))))</f>
        <v>Pous</v>
      </c>
      <c r="AH42" s="614"/>
    </row>
    <row r="43" customFormat="false" ht="18" hidden="false" customHeight="true" outlineLevel="0" collapsed="false">
      <c r="A43" s="578"/>
      <c r="B43" s="602"/>
      <c r="C43" s="603" t="str">
        <f aca="false">IF(B43="","",VLOOKUP(B43,[0]!equipes,2))</f>
        <v/>
      </c>
      <c r="D43" s="604" t="str">
        <f aca="false">IF(B43="","",VLOOKUP(B43,[0]!equipes,3))</f>
        <v/>
      </c>
      <c r="E43" s="604" t="str">
        <f aca="false">IF(B43="","",VLOOKUP(B43,[0]!equipes,4))</f>
        <v/>
      </c>
      <c r="F43" s="604" t="str">
        <f aca="false">IF(B43="","",VLOOKUP(B43,[0]!equipes,5))</f>
        <v/>
      </c>
      <c r="G43" s="582"/>
      <c r="H43" s="605" t="str">
        <f aca="false">IF(B43="","",VLOOKUP(B43,[0]!equipes,7))</f>
        <v/>
      </c>
      <c r="I43" s="604" t="str">
        <f aca="false">IF(B43="","",VLOOKUP(B43,[0]!equipes,8))</f>
        <v/>
      </c>
      <c r="J43" s="606" t="str">
        <f aca="false">IF(B43="","",VLOOKUP(B43,[0]!equipes,9))</f>
        <v/>
      </c>
      <c r="K43" s="617" t="str">
        <f aca="false">IF(B43="","",VLOOKUP(B43,[0]!lt,10))</f>
        <v/>
      </c>
      <c r="L43" s="608"/>
      <c r="M43" s="609"/>
      <c r="N43" s="610"/>
      <c r="O43" s="609"/>
      <c r="P43" s="610"/>
      <c r="Q43" s="609"/>
      <c r="R43" s="610"/>
      <c r="S43" s="609"/>
      <c r="T43" s="610"/>
      <c r="U43" s="609"/>
      <c r="V43" s="610"/>
      <c r="W43" s="609"/>
      <c r="X43" s="610"/>
      <c r="Y43" s="609"/>
      <c r="Z43" s="610"/>
      <c r="AA43" s="609"/>
      <c r="AB43" s="610"/>
      <c r="AC43" s="609"/>
      <c r="AD43" s="610"/>
      <c r="AE43" s="609"/>
      <c r="AF43" s="589"/>
      <c r="AG43" s="611" t="str">
        <f aca="false">IF(H43&gt;=_01_01_2001,"Pous",IF(H43&gt;=_01_01_2000,"Benj",IF(H43&gt;=_01_01_1990,"Min",IF(H43&gt;=_01_01_1980,"Cad",IF(H43&gt;=_01_01_1970,"Jun",IF(H43&gt;=_01_01_1960,"Sén",IF(H43&gt;=_01_01_1950,"Vét 1",IF(H43&lt;=_01_01_1940,"Vét 3","vét 2"))))))))</f>
        <v>Pous</v>
      </c>
      <c r="AH43" s="612" t="str">
        <f aca="false">+IF(G39="","",AI43)</f>
        <v/>
      </c>
      <c r="AI43" s="504" t="n">
        <f aca="false" t="array" ref="AI43:AI43">+SUM(IF(G39="m",F39:F41,IF(G39="f",F39:F40)))</f>
        <v>0</v>
      </c>
    </row>
    <row r="44" customFormat="false" ht="18" hidden="false" customHeight="true" outlineLevel="0" collapsed="false">
      <c r="A44" s="578"/>
      <c r="B44" s="579"/>
      <c r="C44" s="580" t="str">
        <f aca="false">IF(B44="","",VLOOKUP(B44,[0]!equipes,2))</f>
        <v/>
      </c>
      <c r="D44" s="581" t="str">
        <f aca="false">IF(B44="","",VLOOKUP(B44,[0]!equipes,3))</f>
        <v/>
      </c>
      <c r="E44" s="581" t="str">
        <f aca="false">IF(B44="","",VLOOKUP(B44,[0]!equipes,4))</f>
        <v/>
      </c>
      <c r="F44" s="581" t="str">
        <f aca="false">IF(B44="","",VLOOKUP(B44,[0]!equipes,5))</f>
        <v/>
      </c>
      <c r="G44" s="582" t="str">
        <f aca="false">IF(B44="","",VLOOKUP(B44,[0]!equipes,6))</f>
        <v/>
      </c>
      <c r="H44" s="583" t="str">
        <f aca="false">IF(B44="","",VLOOKUP(B44,[0]!equipes,7))</f>
        <v/>
      </c>
      <c r="I44" s="581" t="str">
        <f aca="false">IF(B44="","",VLOOKUP(B44,[0]!equipes,8))</f>
        <v/>
      </c>
      <c r="J44" s="584" t="str">
        <f aca="false">IF(B44="","",VLOOKUP(B44,[0]!equipes,9))</f>
        <v/>
      </c>
      <c r="K44" s="618" t="str">
        <f aca="false">IF(B44="","",VLOOKUP(B44,[0]!lt,10))</f>
        <v/>
      </c>
      <c r="L44" s="586"/>
      <c r="M44" s="587"/>
      <c r="N44" s="588"/>
      <c r="O44" s="587"/>
      <c r="P44" s="588"/>
      <c r="Q44" s="587"/>
      <c r="R44" s="588"/>
      <c r="S44" s="587"/>
      <c r="T44" s="588"/>
      <c r="U44" s="587"/>
      <c r="V44" s="588"/>
      <c r="W44" s="587"/>
      <c r="X44" s="588"/>
      <c r="Y44" s="587"/>
      <c r="Z44" s="588"/>
      <c r="AA44" s="587"/>
      <c r="AB44" s="588"/>
      <c r="AC44" s="587"/>
      <c r="AD44" s="588"/>
      <c r="AE44" s="587"/>
      <c r="AF44" s="589" t="s">
        <v>8</v>
      </c>
      <c r="AG44" s="590" t="str">
        <f aca="false">IF(H44&gt;=_01_01_2001,"Pous",IF(H44&gt;=_01_01_2000,"Benj",IF(H44&gt;=_01_01_1990,"Min",IF(H44&gt;=_01_01_1980,"Cad",IF(H44&gt;=_01_01_1970,"Jun",IF(H44&gt;=_01_01_1960,"Sén",IF(H44&gt;=_01_01_1950,"Vét 1",IF(H44&lt;=_01_01_1940,"Vét 3","vét 2"))))))))</f>
        <v>Pous</v>
      </c>
      <c r="AH44" s="614"/>
    </row>
    <row r="45" customFormat="false" ht="18" hidden="false" customHeight="true" outlineLevel="0" collapsed="false">
      <c r="A45" s="578"/>
      <c r="B45" s="592"/>
      <c r="C45" s="593" t="str">
        <f aca="false">IF(B45="","",VLOOKUP(B45,[0]!equipes,2))</f>
        <v/>
      </c>
      <c r="D45" s="594" t="str">
        <f aca="false">IF(B45="","",VLOOKUP(B45,[0]!equipes,3))</f>
        <v/>
      </c>
      <c r="E45" s="594" t="str">
        <f aca="false">IF(B45="","",VLOOKUP(B45,[0]!equipes,4))</f>
        <v/>
      </c>
      <c r="F45" s="594" t="str">
        <f aca="false">IF(B45="","",VLOOKUP(B45,[0]!equipes,5))</f>
        <v/>
      </c>
      <c r="G45" s="582"/>
      <c r="H45" s="595" t="str">
        <f aca="false">IF(B45="","",VLOOKUP(B45,[0]!equipes,7))</f>
        <v/>
      </c>
      <c r="I45" s="594" t="str">
        <f aca="false">IF(B45="","",VLOOKUP(B45,[0]!equipes,8))</f>
        <v/>
      </c>
      <c r="J45" s="596" t="str">
        <f aca="false">IF(B45="","",VLOOKUP(B45,[0]!equipes,9))</f>
        <v/>
      </c>
      <c r="K45" s="615" t="str">
        <f aca="false">IF(B45="","",VLOOKUP(B45,[0]!lt,10))</f>
        <v/>
      </c>
      <c r="L45" s="598"/>
      <c r="M45" s="599"/>
      <c r="N45" s="600"/>
      <c r="O45" s="599"/>
      <c r="P45" s="600"/>
      <c r="Q45" s="599"/>
      <c r="R45" s="600"/>
      <c r="S45" s="599"/>
      <c r="T45" s="600"/>
      <c r="U45" s="599"/>
      <c r="V45" s="600"/>
      <c r="W45" s="599"/>
      <c r="X45" s="600"/>
      <c r="Y45" s="599"/>
      <c r="Z45" s="600"/>
      <c r="AA45" s="599"/>
      <c r="AB45" s="600"/>
      <c r="AC45" s="599"/>
      <c r="AD45" s="600"/>
      <c r="AE45" s="599"/>
      <c r="AF45" s="589"/>
      <c r="AG45" s="601" t="str">
        <f aca="false">IF(H45&gt;=_01_01_2001,"Pous",IF(H45&gt;=_01_01_2000,"Benj",IF(H45&gt;=_01_01_1990,"Min",IF(H45&gt;=_01_01_1980,"Cad",IF(H45&gt;=_01_01_1970,"Jun",IF(H45&gt;=_01_01_1960,"Sén",IF(H45&gt;=_01_01_1950,"Vét 1",IF(H45&lt;=_01_01_1940,"Vét 3","vét 2"))))))))</f>
        <v>Pous</v>
      </c>
      <c r="AH45" s="614"/>
    </row>
    <row r="46" customFormat="false" ht="18" hidden="false" customHeight="true" outlineLevel="0" collapsed="false">
      <c r="A46" s="578"/>
      <c r="B46" s="592"/>
      <c r="C46" s="593" t="str">
        <f aca="false">IF(B46="","",VLOOKUP(B46,[0]!equipes,2))</f>
        <v/>
      </c>
      <c r="D46" s="594" t="str">
        <f aca="false">IF(B46="","",VLOOKUP(B46,[0]!equipes,3))</f>
        <v/>
      </c>
      <c r="E46" s="594" t="str">
        <f aca="false">IF(B46="","",VLOOKUP(B46,[0]!equipes,4))</f>
        <v/>
      </c>
      <c r="F46" s="594" t="str">
        <f aca="false">IF(B46="","",VLOOKUP(B46,[0]!equipes,5))</f>
        <v/>
      </c>
      <c r="G46" s="582"/>
      <c r="H46" s="595" t="str">
        <f aca="false">IF(B46="","",VLOOKUP(B46,[0]!equipes,7))</f>
        <v/>
      </c>
      <c r="I46" s="594" t="str">
        <f aca="false">IF(B46="","",VLOOKUP(B46,[0]!equipes,8))</f>
        <v/>
      </c>
      <c r="J46" s="596" t="str">
        <f aca="false">IF(B46="","",VLOOKUP(B46,[0]!equipes,9))</f>
        <v/>
      </c>
      <c r="K46" s="615" t="str">
        <f aca="false">IF(B46="","",VLOOKUP(B46,[0]!lt,10))</f>
        <v/>
      </c>
      <c r="L46" s="598"/>
      <c r="M46" s="599"/>
      <c r="N46" s="600"/>
      <c r="O46" s="599"/>
      <c r="P46" s="600"/>
      <c r="Q46" s="599"/>
      <c r="R46" s="600"/>
      <c r="S46" s="599"/>
      <c r="T46" s="600"/>
      <c r="U46" s="599"/>
      <c r="V46" s="600"/>
      <c r="W46" s="599"/>
      <c r="X46" s="600"/>
      <c r="Y46" s="599"/>
      <c r="Z46" s="600"/>
      <c r="AA46" s="599"/>
      <c r="AB46" s="600"/>
      <c r="AC46" s="599"/>
      <c r="AD46" s="600"/>
      <c r="AE46" s="599"/>
      <c r="AF46" s="589"/>
      <c r="AG46" s="601" t="str">
        <f aca="false">IF(H46&gt;=_01_01_2001,"Pous",IF(H46&gt;=_01_01_2000,"Benj",IF(H46&gt;=_01_01_1990,"Min",IF(H46&gt;=_01_01_1980,"Cad",IF(H46&gt;=_01_01_1970,"Jun",IF(H46&gt;=_01_01_1960,"Sén",IF(H46&gt;=_01_01_1950,"Vét 1",IF(H46&lt;=_01_01_1940,"Vét 3","vét 2"))))))))</f>
        <v>Pous</v>
      </c>
      <c r="AH46" s="614"/>
    </row>
    <row r="47" customFormat="false" ht="18" hidden="false" customHeight="true" outlineLevel="0" collapsed="false">
      <c r="A47" s="578"/>
      <c r="B47" s="592"/>
      <c r="C47" s="593" t="str">
        <f aca="false">IF(B47="","",VLOOKUP(B47,[0]!equipes,2))</f>
        <v/>
      </c>
      <c r="D47" s="594" t="str">
        <f aca="false">IF(B47="","",VLOOKUP(B47,[0]!equipes,3))</f>
        <v/>
      </c>
      <c r="E47" s="594" t="str">
        <f aca="false">IF(B47="","",VLOOKUP(B47,[0]!equipes,4))</f>
        <v/>
      </c>
      <c r="F47" s="594" t="str">
        <f aca="false">IF(B47="","",VLOOKUP(B47,[0]!equipes,5))</f>
        <v/>
      </c>
      <c r="G47" s="582"/>
      <c r="H47" s="595" t="str">
        <f aca="false">IF(B47="","",VLOOKUP(B47,[0]!equipes,7))</f>
        <v/>
      </c>
      <c r="I47" s="594" t="str">
        <f aca="false">IF(B47="","",VLOOKUP(B47,[0]!equipes,8))</f>
        <v/>
      </c>
      <c r="J47" s="596" t="str">
        <f aca="false">IF(B47="","",VLOOKUP(B47,[0]!equipes,9))</f>
        <v/>
      </c>
      <c r="K47" s="615" t="str">
        <f aca="false">IF(B47="","",VLOOKUP(B47,[0]!lt,10))</f>
        <v/>
      </c>
      <c r="L47" s="598"/>
      <c r="M47" s="599"/>
      <c r="N47" s="600"/>
      <c r="O47" s="599"/>
      <c r="P47" s="600"/>
      <c r="Q47" s="599"/>
      <c r="R47" s="600"/>
      <c r="S47" s="599"/>
      <c r="T47" s="600"/>
      <c r="U47" s="599"/>
      <c r="V47" s="600"/>
      <c r="W47" s="599"/>
      <c r="X47" s="600"/>
      <c r="Y47" s="599"/>
      <c r="Z47" s="600"/>
      <c r="AA47" s="599"/>
      <c r="AB47" s="600"/>
      <c r="AC47" s="599"/>
      <c r="AD47" s="600"/>
      <c r="AE47" s="599"/>
      <c r="AF47" s="589"/>
      <c r="AG47" s="601" t="str">
        <f aca="false">IF(H47&gt;=_01_01_2001,"Pous",IF(H47&gt;=_01_01_2000,"Benj",IF(H47&gt;=_01_01_1990,"Min",IF(H47&gt;=_01_01_1980,"Cad",IF(H47&gt;=_01_01_1970,"Jun",IF(H47&gt;=_01_01_1960,"Sén",IF(H47&gt;=_01_01_1950,"Vét 1",IF(H47&lt;=_01_01_1940,"Vét 3","vét 2"))))))))</f>
        <v>Pous</v>
      </c>
      <c r="AH47" s="614"/>
    </row>
    <row r="48" customFormat="false" ht="18" hidden="false" customHeight="true" outlineLevel="0" collapsed="false">
      <c r="A48" s="578"/>
      <c r="B48" s="602"/>
      <c r="C48" s="603" t="str">
        <f aca="false">IF(B48="","",VLOOKUP(B48,[0]!equipes,2))</f>
        <v/>
      </c>
      <c r="D48" s="604" t="str">
        <f aca="false">IF(B48="","",VLOOKUP(B48,[0]!equipes,3))</f>
        <v/>
      </c>
      <c r="E48" s="604" t="str">
        <f aca="false">IF(B48="","",VLOOKUP(B48,[0]!equipes,4))</f>
        <v/>
      </c>
      <c r="F48" s="604" t="str">
        <f aca="false">IF(B48="","",VLOOKUP(B48,[0]!equipes,5))</f>
        <v/>
      </c>
      <c r="G48" s="582"/>
      <c r="H48" s="605" t="str">
        <f aca="false">IF(B48="","",VLOOKUP(B48,[0]!equipes,7))</f>
        <v/>
      </c>
      <c r="I48" s="604" t="str">
        <f aca="false">IF(B48="","",VLOOKUP(B48,[0]!equipes,8))</f>
        <v/>
      </c>
      <c r="J48" s="606" t="str">
        <f aca="false">IF(B48="","",VLOOKUP(B48,[0]!equipes,9))</f>
        <v/>
      </c>
      <c r="K48" s="616" t="str">
        <f aca="false">IF(B48="","",VLOOKUP(B48,[0]!lt,10))</f>
        <v/>
      </c>
      <c r="L48" s="608"/>
      <c r="M48" s="609"/>
      <c r="N48" s="610"/>
      <c r="O48" s="609"/>
      <c r="P48" s="610"/>
      <c r="Q48" s="609"/>
      <c r="R48" s="610"/>
      <c r="S48" s="609"/>
      <c r="T48" s="610"/>
      <c r="U48" s="609"/>
      <c r="V48" s="610"/>
      <c r="W48" s="609"/>
      <c r="X48" s="610"/>
      <c r="Y48" s="609"/>
      <c r="Z48" s="610"/>
      <c r="AA48" s="609"/>
      <c r="AB48" s="610"/>
      <c r="AC48" s="609"/>
      <c r="AD48" s="610"/>
      <c r="AE48" s="609"/>
      <c r="AF48" s="589"/>
      <c r="AG48" s="611" t="str">
        <f aca="false">IF(H48&gt;=_01_01_2001,"Pous",IF(H48&gt;=_01_01_2000,"Benj",IF(H48&gt;=_01_01_1990,"Min",IF(H48&gt;=_01_01_1980,"Cad",IF(H48&gt;=_01_01_1970,"Jun",IF(H48&gt;=_01_01_1960,"Sén",IF(H48&gt;=_01_01_1950,"Vét 1",IF(H48&lt;=_01_01_1940,"Vét 3","vét 2"))))))))</f>
        <v>Pous</v>
      </c>
      <c r="AH48" s="612" t="str">
        <f aca="false">+IF(G44="","",AI48)</f>
        <v/>
      </c>
      <c r="AI48" s="504" t="n">
        <f aca="false" t="array" ref="AI48:AI48">+SUM(IF(G44="m",F44:F46,IF(G44="f",F44:F45)))</f>
        <v>0</v>
      </c>
    </row>
    <row r="49" customFormat="false" ht="18" hidden="false" customHeight="true" outlineLevel="0" collapsed="false">
      <c r="A49" s="578"/>
      <c r="B49" s="579"/>
      <c r="C49" s="580" t="str">
        <f aca="false">IF(B49="","",VLOOKUP(B49,[0]!equipes,2))</f>
        <v/>
      </c>
      <c r="D49" s="581" t="str">
        <f aca="false">IF(B49="","",VLOOKUP(B49,[0]!equipes,3))</f>
        <v/>
      </c>
      <c r="E49" s="581" t="str">
        <f aca="false">IF(B49="","",VLOOKUP(B49,[0]!equipes,4))</f>
        <v/>
      </c>
      <c r="F49" s="581" t="str">
        <f aca="false">IF(B49="","",VLOOKUP(B49,[0]!equipes,5))</f>
        <v/>
      </c>
      <c r="G49" s="582" t="str">
        <f aca="false">IF(B49="","",VLOOKUP(B49,[0]!equipes,6))</f>
        <v/>
      </c>
      <c r="H49" s="583" t="str">
        <f aca="false">IF(B49="","",VLOOKUP(B49,[0]!equipes,7))</f>
        <v/>
      </c>
      <c r="I49" s="581" t="str">
        <f aca="false">IF(B49="","",VLOOKUP(B49,[0]!equipes,8))</f>
        <v/>
      </c>
      <c r="J49" s="584" t="str">
        <f aca="false">IF(B49="","",VLOOKUP(B49,[0]!equipes,9))</f>
        <v/>
      </c>
      <c r="K49" s="613" t="str">
        <f aca="false">IF(B49="","",VLOOKUP(B49,[0]!lt,10))</f>
        <v/>
      </c>
      <c r="L49" s="586"/>
      <c r="M49" s="587"/>
      <c r="N49" s="588"/>
      <c r="O49" s="587"/>
      <c r="P49" s="588"/>
      <c r="Q49" s="587"/>
      <c r="R49" s="588"/>
      <c r="S49" s="587"/>
      <c r="T49" s="588"/>
      <c r="U49" s="587"/>
      <c r="V49" s="588"/>
      <c r="W49" s="587"/>
      <c r="X49" s="588"/>
      <c r="Y49" s="587"/>
      <c r="Z49" s="588"/>
      <c r="AA49" s="587"/>
      <c r="AB49" s="588"/>
      <c r="AC49" s="587"/>
      <c r="AD49" s="588"/>
      <c r="AE49" s="587"/>
      <c r="AF49" s="589" t="s">
        <v>8</v>
      </c>
      <c r="AG49" s="590" t="str">
        <f aca="false">IF(H49&gt;=_01_01_2001,"Pous",IF(H49&gt;=_01_01_2000,"Benj",IF(H49&gt;=_01_01_1990,"Min",IF(H49&gt;=_01_01_1980,"Cad",IF(H49&gt;=_01_01_1970,"Jun",IF(H49&gt;=_01_01_1960,"Sén",IF(H49&gt;=_01_01_1950,"Vét 1",IF(H49&lt;=_01_01_1940,"Vét 3","vét 2"))))))))</f>
        <v>Pous</v>
      </c>
      <c r="AH49" s="614"/>
    </row>
    <row r="50" customFormat="false" ht="18" hidden="false" customHeight="true" outlineLevel="0" collapsed="false">
      <c r="A50" s="578"/>
      <c r="B50" s="592"/>
      <c r="C50" s="593" t="str">
        <f aca="false">IF(B50="","",VLOOKUP(B50,[0]!equipes,2))</f>
        <v/>
      </c>
      <c r="D50" s="594" t="str">
        <f aca="false">IF(B50="","",VLOOKUP(B50,[0]!equipes,3))</f>
        <v/>
      </c>
      <c r="E50" s="594" t="str">
        <f aca="false">IF(B50="","",VLOOKUP(B50,[0]!equipes,4))</f>
        <v/>
      </c>
      <c r="F50" s="594" t="str">
        <f aca="false">IF(B50="","",VLOOKUP(B50,[0]!equipes,5))</f>
        <v/>
      </c>
      <c r="G50" s="582"/>
      <c r="H50" s="595" t="str">
        <f aca="false">IF(B50="","",VLOOKUP(B50,[0]!equipes,7))</f>
        <v/>
      </c>
      <c r="I50" s="594" t="str">
        <f aca="false">IF(B50="","",VLOOKUP(B50,[0]!equipes,8))</f>
        <v/>
      </c>
      <c r="J50" s="596" t="str">
        <f aca="false">IF(B50="","",VLOOKUP(B50,[0]!equipes,9))</f>
        <v/>
      </c>
      <c r="K50" s="615" t="str">
        <f aca="false">IF(B50="","",VLOOKUP(B50,[0]!lt,10))</f>
        <v/>
      </c>
      <c r="L50" s="598"/>
      <c r="M50" s="599"/>
      <c r="N50" s="600"/>
      <c r="O50" s="599"/>
      <c r="P50" s="600"/>
      <c r="Q50" s="599"/>
      <c r="R50" s="600"/>
      <c r="S50" s="599"/>
      <c r="T50" s="600"/>
      <c r="U50" s="599"/>
      <c r="V50" s="600"/>
      <c r="W50" s="599"/>
      <c r="X50" s="600"/>
      <c r="Y50" s="599"/>
      <c r="Z50" s="600"/>
      <c r="AA50" s="599"/>
      <c r="AB50" s="600"/>
      <c r="AC50" s="599"/>
      <c r="AD50" s="600"/>
      <c r="AE50" s="599"/>
      <c r="AF50" s="589"/>
      <c r="AG50" s="601" t="str">
        <f aca="false">IF(H50&gt;=_01_01_2001,"Pous",IF(H50&gt;=_01_01_2000,"Benj",IF(H50&gt;=_01_01_1990,"Min",IF(H50&gt;=_01_01_1980,"Cad",IF(H50&gt;=_01_01_1970,"Jun",IF(H50&gt;=_01_01_1960,"Sén",IF(H50&gt;=_01_01_1950,"Vét 1",IF(H50&lt;=_01_01_1940,"Vét 3","vét 2"))))))))</f>
        <v>Pous</v>
      </c>
      <c r="AH50" s="614"/>
    </row>
    <row r="51" customFormat="false" ht="18" hidden="false" customHeight="true" outlineLevel="0" collapsed="false">
      <c r="A51" s="578"/>
      <c r="B51" s="592"/>
      <c r="C51" s="593" t="str">
        <f aca="false">IF(B51="","",VLOOKUP(B51,[0]!equipes,2))</f>
        <v/>
      </c>
      <c r="D51" s="594" t="str">
        <f aca="false">IF(B51="","",VLOOKUP(B51,[0]!equipes,3))</f>
        <v/>
      </c>
      <c r="E51" s="594" t="str">
        <f aca="false">IF(B51="","",VLOOKUP(B51,[0]!equipes,4))</f>
        <v/>
      </c>
      <c r="F51" s="594" t="str">
        <f aca="false">IF(B51="","",VLOOKUP(B51,[0]!equipes,5))</f>
        <v/>
      </c>
      <c r="G51" s="582"/>
      <c r="H51" s="595" t="str">
        <f aca="false">IF(B51="","",VLOOKUP(B51,[0]!equipes,7))</f>
        <v/>
      </c>
      <c r="I51" s="594" t="str">
        <f aca="false">IF(B51="","",VLOOKUP(B51,[0]!equipes,8))</f>
        <v/>
      </c>
      <c r="J51" s="596" t="str">
        <f aca="false">IF(B51="","",VLOOKUP(B51,[0]!equipes,9))</f>
        <v/>
      </c>
      <c r="K51" s="615" t="str">
        <f aca="false">IF(B51="","",VLOOKUP(B51,[0]!lt,10))</f>
        <v/>
      </c>
      <c r="L51" s="598"/>
      <c r="M51" s="599"/>
      <c r="N51" s="600"/>
      <c r="O51" s="599"/>
      <c r="P51" s="600"/>
      <c r="Q51" s="599"/>
      <c r="R51" s="600"/>
      <c r="S51" s="599"/>
      <c r="T51" s="600"/>
      <c r="U51" s="599"/>
      <c r="V51" s="600"/>
      <c r="W51" s="599"/>
      <c r="X51" s="600"/>
      <c r="Y51" s="599"/>
      <c r="Z51" s="600"/>
      <c r="AA51" s="599"/>
      <c r="AB51" s="600"/>
      <c r="AC51" s="599"/>
      <c r="AD51" s="600"/>
      <c r="AE51" s="599"/>
      <c r="AF51" s="589"/>
      <c r="AG51" s="601" t="str">
        <f aca="false">IF(H51&gt;=_01_01_2001,"Pous",IF(H51&gt;=_01_01_2000,"Benj",IF(H51&gt;=_01_01_1990,"Min",IF(H51&gt;=_01_01_1980,"Cad",IF(H51&gt;=_01_01_1970,"Jun",IF(H51&gt;=_01_01_1960,"Sén",IF(H51&gt;=_01_01_1950,"Vét 1",IF(H51&lt;=_01_01_1940,"Vét 3","vét 2"))))))))</f>
        <v>Pous</v>
      </c>
      <c r="AH51" s="614"/>
    </row>
    <row r="52" customFormat="false" ht="18" hidden="false" customHeight="true" outlineLevel="0" collapsed="false">
      <c r="A52" s="578"/>
      <c r="B52" s="592"/>
      <c r="C52" s="593" t="str">
        <f aca="false">IF(B52="","",VLOOKUP(B52,[0]!equipes,2))</f>
        <v/>
      </c>
      <c r="D52" s="594" t="str">
        <f aca="false">IF(B52="","",VLOOKUP(B52,[0]!equipes,3))</f>
        <v/>
      </c>
      <c r="E52" s="594" t="str">
        <f aca="false">IF(B52="","",VLOOKUP(B52,[0]!equipes,4))</f>
        <v/>
      </c>
      <c r="F52" s="594" t="str">
        <f aca="false">IF(B52="","",VLOOKUP(B52,[0]!equipes,5))</f>
        <v/>
      </c>
      <c r="G52" s="582"/>
      <c r="H52" s="595" t="str">
        <f aca="false">IF(B52="","",VLOOKUP(B52,[0]!equipes,7))</f>
        <v/>
      </c>
      <c r="I52" s="594" t="str">
        <f aca="false">IF(B52="","",VLOOKUP(B52,[0]!equipes,8))</f>
        <v/>
      </c>
      <c r="J52" s="596" t="str">
        <f aca="false">IF(B52="","",VLOOKUP(B52,[0]!equipes,9))</f>
        <v/>
      </c>
      <c r="K52" s="615" t="str">
        <f aca="false">IF(B52="","",VLOOKUP(B52,[0]!lt,10))</f>
        <v/>
      </c>
      <c r="L52" s="598"/>
      <c r="M52" s="599"/>
      <c r="N52" s="600"/>
      <c r="O52" s="599"/>
      <c r="P52" s="600"/>
      <c r="Q52" s="599"/>
      <c r="R52" s="600"/>
      <c r="S52" s="599"/>
      <c r="T52" s="600"/>
      <c r="U52" s="599"/>
      <c r="V52" s="600"/>
      <c r="W52" s="599"/>
      <c r="X52" s="600"/>
      <c r="Y52" s="599"/>
      <c r="Z52" s="600"/>
      <c r="AA52" s="599"/>
      <c r="AB52" s="600"/>
      <c r="AC52" s="599"/>
      <c r="AD52" s="600"/>
      <c r="AE52" s="599"/>
      <c r="AF52" s="589"/>
      <c r="AG52" s="601" t="str">
        <f aca="false">IF(H52&gt;=_01_01_2001,"Pous",IF(H52&gt;=_01_01_2000,"Benj",IF(H52&gt;=_01_01_1990,"Min",IF(H52&gt;=_01_01_1980,"Cad",IF(H52&gt;=_01_01_1970,"Jun",IF(H52&gt;=_01_01_1960,"Sén",IF(H52&gt;=_01_01_1950,"Vét 1",IF(H52&lt;=_01_01_1940,"Vét 3","vét 2"))))))))</f>
        <v>Pous</v>
      </c>
      <c r="AH52" s="614"/>
    </row>
    <row r="53" customFormat="false" ht="18" hidden="false" customHeight="true" outlineLevel="0" collapsed="false">
      <c r="A53" s="578"/>
      <c r="B53" s="602"/>
      <c r="C53" s="603" t="str">
        <f aca="false">IF(B53="","",VLOOKUP(B53,[0]!equipes,2))</f>
        <v/>
      </c>
      <c r="D53" s="604" t="str">
        <f aca="false">IF(B53="","",VLOOKUP(B53,[0]!equipes,3))</f>
        <v/>
      </c>
      <c r="E53" s="604" t="str">
        <f aca="false">IF(B53="","",VLOOKUP(B53,[0]!equipes,4))</f>
        <v/>
      </c>
      <c r="F53" s="604" t="str">
        <f aca="false">IF(B53="","",VLOOKUP(B53,[0]!equipes,5))</f>
        <v/>
      </c>
      <c r="G53" s="582"/>
      <c r="H53" s="605" t="str">
        <f aca="false">IF(B53="","",VLOOKUP(B53,[0]!equipes,7))</f>
        <v/>
      </c>
      <c r="I53" s="604" t="str">
        <f aca="false">IF(B53="","",VLOOKUP(B53,[0]!equipes,8))</f>
        <v/>
      </c>
      <c r="J53" s="606" t="str">
        <f aca="false">IF(B53="","",VLOOKUP(B53,[0]!equipes,9))</f>
        <v/>
      </c>
      <c r="K53" s="617" t="str">
        <f aca="false">IF(B53="","",VLOOKUP(B53,[0]!lt,10))</f>
        <v/>
      </c>
      <c r="L53" s="608"/>
      <c r="M53" s="609"/>
      <c r="N53" s="610"/>
      <c r="O53" s="609"/>
      <c r="P53" s="610"/>
      <c r="Q53" s="609"/>
      <c r="R53" s="610"/>
      <c r="S53" s="609"/>
      <c r="T53" s="610"/>
      <c r="U53" s="609"/>
      <c r="V53" s="610"/>
      <c r="W53" s="609"/>
      <c r="X53" s="610"/>
      <c r="Y53" s="609"/>
      <c r="Z53" s="610"/>
      <c r="AA53" s="609"/>
      <c r="AB53" s="610"/>
      <c r="AC53" s="609"/>
      <c r="AD53" s="610"/>
      <c r="AE53" s="609"/>
      <c r="AF53" s="589"/>
      <c r="AG53" s="611" t="str">
        <f aca="false">IF(H53&gt;=_01_01_2001,"Pous",IF(H53&gt;=_01_01_2000,"Benj",IF(H53&gt;=_01_01_1990,"Min",IF(H53&gt;=_01_01_1980,"Cad",IF(H53&gt;=_01_01_1970,"Jun",IF(H53&gt;=_01_01_1960,"Sén",IF(H53&gt;=_01_01_1950,"Vét 1",IF(H53&lt;=_01_01_1940,"Vét 3","vét 2"))))))))</f>
        <v>Pous</v>
      </c>
      <c r="AH53" s="612" t="str">
        <f aca="false">+IF(G49="","",AI53)</f>
        <v/>
      </c>
      <c r="AI53" s="504" t="n">
        <f aca="false" t="array" ref="AI53:AI53">+SUM(IF(G49="m",F49:F51,IF(G49="f",F49:F50)))</f>
        <v>0</v>
      </c>
    </row>
    <row r="54" customFormat="false" ht="18" hidden="false" customHeight="true" outlineLevel="0" collapsed="false">
      <c r="A54" s="578"/>
      <c r="B54" s="579"/>
      <c r="C54" s="580" t="str">
        <f aca="false">IF(B54="","",VLOOKUP(B54,[0]!equipes,2))</f>
        <v/>
      </c>
      <c r="D54" s="581" t="str">
        <f aca="false">IF(B54="","",VLOOKUP(B54,[0]!equipes,3))</f>
        <v/>
      </c>
      <c r="E54" s="581" t="str">
        <f aca="false">IF(B54="","",VLOOKUP(B54,[0]!equipes,4))</f>
        <v/>
      </c>
      <c r="F54" s="581" t="str">
        <f aca="false">IF(B54="","",VLOOKUP(B54,[0]!equipes,5))</f>
        <v/>
      </c>
      <c r="G54" s="582" t="str">
        <f aca="false">IF(B54="","",VLOOKUP(B54,[0]!equipes,6))</f>
        <v/>
      </c>
      <c r="H54" s="583" t="str">
        <f aca="false">IF(B54="","",VLOOKUP(B54,[0]!equipes,7))</f>
        <v/>
      </c>
      <c r="I54" s="581" t="str">
        <f aca="false">IF(B54="","",VLOOKUP(B54,[0]!equipes,8))</f>
        <v/>
      </c>
      <c r="J54" s="584" t="str">
        <f aca="false">IF(B54="","",VLOOKUP(B54,[0]!equipes,9))</f>
        <v/>
      </c>
      <c r="K54" s="618" t="str">
        <f aca="false">IF(B54="","",VLOOKUP(B54,[0]!lt,10))</f>
        <v/>
      </c>
      <c r="L54" s="619"/>
      <c r="M54" s="620"/>
      <c r="N54" s="621"/>
      <c r="O54" s="620"/>
      <c r="P54" s="621"/>
      <c r="Q54" s="620"/>
      <c r="R54" s="621"/>
      <c r="S54" s="620"/>
      <c r="T54" s="621"/>
      <c r="U54" s="620"/>
      <c r="V54" s="621"/>
      <c r="W54" s="620"/>
      <c r="X54" s="621"/>
      <c r="Y54" s="620"/>
      <c r="Z54" s="621"/>
      <c r="AA54" s="620"/>
      <c r="AB54" s="621"/>
      <c r="AC54" s="620"/>
      <c r="AD54" s="621"/>
      <c r="AE54" s="620"/>
      <c r="AF54" s="622" t="s">
        <v>8</v>
      </c>
      <c r="AG54" s="601" t="str">
        <f aca="false">IF(H54&gt;=_01_01_2001,"Pous",IF(H54&gt;=_01_01_2000,"Benj",IF(H54&gt;=_01_01_1990,"Min",IF(H54&gt;=_01_01_1980,"Cad",IF(H54&gt;=_01_01_1970,"Jun",IF(H54&gt;=_01_01_1960,"Sén",IF(H54&gt;=_01_01_1950,"Vét 1",IF(H54&lt;=_01_01_1940,"Vét 3","vét 2"))))))))</f>
        <v>Pous</v>
      </c>
      <c r="AH54" s="614"/>
    </row>
    <row r="55" customFormat="false" ht="18" hidden="false" customHeight="true" outlineLevel="0" collapsed="false">
      <c r="A55" s="578"/>
      <c r="B55" s="592"/>
      <c r="C55" s="593" t="str">
        <f aca="false">IF(B55="","",VLOOKUP(B55,[0]!equipes,2))</f>
        <v/>
      </c>
      <c r="D55" s="594" t="str">
        <f aca="false">IF(B55="","",VLOOKUP(B55,[0]!equipes,3))</f>
        <v/>
      </c>
      <c r="E55" s="594" t="str">
        <f aca="false">IF(B55="","",VLOOKUP(B55,[0]!equipes,4))</f>
        <v/>
      </c>
      <c r="F55" s="594" t="str">
        <f aca="false">IF(B55="","",VLOOKUP(B55,[0]!equipes,5))</f>
        <v/>
      </c>
      <c r="G55" s="582"/>
      <c r="H55" s="595" t="str">
        <f aca="false">IF(B55="","",VLOOKUP(B55,[0]!equipes,7))</f>
        <v/>
      </c>
      <c r="I55" s="594" t="str">
        <f aca="false">IF(B55="","",VLOOKUP(B55,[0]!equipes,8))</f>
        <v/>
      </c>
      <c r="J55" s="596" t="str">
        <f aca="false">IF(B55="","",VLOOKUP(B55,[0]!equipes,9))</f>
        <v/>
      </c>
      <c r="K55" s="615" t="str">
        <f aca="false">IF(B55="","",VLOOKUP(B55,[0]!lt,10))</f>
        <v/>
      </c>
      <c r="L55" s="598"/>
      <c r="M55" s="599"/>
      <c r="N55" s="600"/>
      <c r="O55" s="599"/>
      <c r="P55" s="600"/>
      <c r="Q55" s="599"/>
      <c r="R55" s="600"/>
      <c r="S55" s="599"/>
      <c r="T55" s="600"/>
      <c r="U55" s="599"/>
      <c r="V55" s="600"/>
      <c r="W55" s="599"/>
      <c r="X55" s="600"/>
      <c r="Y55" s="599"/>
      <c r="Z55" s="600"/>
      <c r="AA55" s="599"/>
      <c r="AB55" s="600"/>
      <c r="AC55" s="599"/>
      <c r="AD55" s="600"/>
      <c r="AE55" s="599"/>
      <c r="AF55" s="622"/>
      <c r="AG55" s="601" t="str">
        <f aca="false">IF(H55&gt;=_01_01_2001,"Pous",IF(H55&gt;=_01_01_2000,"Benj",IF(H55&gt;=_01_01_1990,"Min",IF(H55&gt;=_01_01_1980,"Cad",IF(H55&gt;=_01_01_1970,"Jun",IF(H55&gt;=_01_01_1960,"Sén",IF(H55&gt;=_01_01_1950,"Vét 1",IF(H55&lt;=_01_01_1940,"Vét 3","vét 2"))))))))</f>
        <v>Pous</v>
      </c>
      <c r="AH55" s="614"/>
    </row>
    <row r="56" customFormat="false" ht="18" hidden="false" customHeight="true" outlineLevel="0" collapsed="false">
      <c r="A56" s="578"/>
      <c r="B56" s="592"/>
      <c r="C56" s="593" t="str">
        <f aca="false">IF(B56="","",VLOOKUP(B56,[0]!equipes,2))</f>
        <v/>
      </c>
      <c r="D56" s="594" t="str">
        <f aca="false">IF(B56="","",VLOOKUP(B56,[0]!equipes,3))</f>
        <v/>
      </c>
      <c r="E56" s="594" t="str">
        <f aca="false">IF(B56="","",VLOOKUP(B56,[0]!equipes,4))</f>
        <v/>
      </c>
      <c r="F56" s="594" t="str">
        <f aca="false">IF(B56="","",VLOOKUP(B56,[0]!equipes,5))</f>
        <v/>
      </c>
      <c r="G56" s="582"/>
      <c r="H56" s="595" t="str">
        <f aca="false">IF(B56="","",VLOOKUP(B56,[0]!equipes,7))</f>
        <v/>
      </c>
      <c r="I56" s="594" t="str">
        <f aca="false">IF(B56="","",VLOOKUP(B56,[0]!equipes,8))</f>
        <v/>
      </c>
      <c r="J56" s="596" t="str">
        <f aca="false">IF(B56="","",VLOOKUP(B56,[0]!equipes,9))</f>
        <v/>
      </c>
      <c r="K56" s="615" t="str">
        <f aca="false">IF(B56="","",VLOOKUP(B56,[0]!lt,10))</f>
        <v/>
      </c>
      <c r="L56" s="598"/>
      <c r="M56" s="599"/>
      <c r="N56" s="600"/>
      <c r="O56" s="599"/>
      <c r="P56" s="600"/>
      <c r="Q56" s="599"/>
      <c r="R56" s="600"/>
      <c r="S56" s="599"/>
      <c r="T56" s="600"/>
      <c r="U56" s="599"/>
      <c r="V56" s="600"/>
      <c r="W56" s="599"/>
      <c r="X56" s="600"/>
      <c r="Y56" s="599"/>
      <c r="Z56" s="600"/>
      <c r="AA56" s="599"/>
      <c r="AB56" s="600"/>
      <c r="AC56" s="599"/>
      <c r="AD56" s="600"/>
      <c r="AE56" s="599"/>
      <c r="AF56" s="622"/>
      <c r="AG56" s="601" t="str">
        <f aca="false">IF(H56&gt;=_01_01_2001,"Pous",IF(H56&gt;=_01_01_2000,"Benj",IF(H56&gt;=_01_01_1990,"Min",IF(H56&gt;=_01_01_1980,"Cad",IF(H56&gt;=_01_01_1970,"Jun",IF(H56&gt;=_01_01_1960,"Sén",IF(H56&gt;=_01_01_1950,"Vét 1",IF(H56&lt;=_01_01_1940,"Vét 3","vét 2"))))))))</f>
        <v>Pous</v>
      </c>
      <c r="AH56" s="614"/>
    </row>
    <row r="57" customFormat="false" ht="18" hidden="false" customHeight="true" outlineLevel="0" collapsed="false">
      <c r="A57" s="578"/>
      <c r="B57" s="592"/>
      <c r="C57" s="593" t="str">
        <f aca="false">IF(B57="","",VLOOKUP(B57,[0]!equipes,2))</f>
        <v/>
      </c>
      <c r="D57" s="594" t="str">
        <f aca="false">IF(B57="","",VLOOKUP(B57,[0]!equipes,3))</f>
        <v/>
      </c>
      <c r="E57" s="594" t="str">
        <f aca="false">IF(B57="","",VLOOKUP(B57,[0]!equipes,4))</f>
        <v/>
      </c>
      <c r="F57" s="594" t="str">
        <f aca="false">IF(B57="","",VLOOKUP(B57,[0]!equipes,5))</f>
        <v/>
      </c>
      <c r="G57" s="582"/>
      <c r="H57" s="595" t="str">
        <f aca="false">IF(B57="","",VLOOKUP(B57,[0]!equipes,7))</f>
        <v/>
      </c>
      <c r="I57" s="594" t="str">
        <f aca="false">IF(B57="","",VLOOKUP(B57,[0]!equipes,8))</f>
        <v/>
      </c>
      <c r="J57" s="596" t="str">
        <f aca="false">IF(B57="","",VLOOKUP(B57,[0]!equipes,9))</f>
        <v/>
      </c>
      <c r="K57" s="615" t="str">
        <f aca="false">IF(B57="","",VLOOKUP(B57,[0]!lt,10))</f>
        <v/>
      </c>
      <c r="L57" s="598"/>
      <c r="M57" s="599"/>
      <c r="N57" s="600"/>
      <c r="O57" s="599"/>
      <c r="P57" s="600"/>
      <c r="Q57" s="599"/>
      <c r="R57" s="600"/>
      <c r="S57" s="599"/>
      <c r="T57" s="600"/>
      <c r="U57" s="599"/>
      <c r="V57" s="600"/>
      <c r="W57" s="599"/>
      <c r="X57" s="600"/>
      <c r="Y57" s="599"/>
      <c r="Z57" s="600"/>
      <c r="AA57" s="599"/>
      <c r="AB57" s="600"/>
      <c r="AC57" s="599"/>
      <c r="AD57" s="600"/>
      <c r="AE57" s="599"/>
      <c r="AF57" s="622"/>
      <c r="AG57" s="601" t="str">
        <f aca="false">IF(H57&gt;=_01_01_2001,"Pous",IF(H57&gt;=_01_01_2000,"Benj",IF(H57&gt;=_01_01_1990,"Min",IF(H57&gt;=_01_01_1980,"Cad",IF(H57&gt;=_01_01_1970,"Jun",IF(H57&gt;=_01_01_1960,"Sén",IF(H57&gt;=_01_01_1950,"Vét 1",IF(H57&lt;=_01_01_1940,"Vét 3","vét 2"))))))))</f>
        <v>Pous</v>
      </c>
      <c r="AH57" s="614"/>
    </row>
    <row r="58" customFormat="false" ht="18" hidden="false" customHeight="true" outlineLevel="0" collapsed="false">
      <c r="A58" s="578"/>
      <c r="B58" s="602"/>
      <c r="C58" s="603" t="str">
        <f aca="false">IF(B58="","",VLOOKUP(B58,[0]!equipes,2))</f>
        <v/>
      </c>
      <c r="D58" s="604" t="str">
        <f aca="false">IF(B58="","",VLOOKUP(B58,[0]!equipes,3))</f>
        <v/>
      </c>
      <c r="E58" s="604" t="str">
        <f aca="false">IF(B58="","",VLOOKUP(B58,[0]!equipes,4))</f>
        <v/>
      </c>
      <c r="F58" s="604" t="str">
        <f aca="false">IF(B58="","",VLOOKUP(B58,[0]!equipes,5))</f>
        <v/>
      </c>
      <c r="G58" s="582"/>
      <c r="H58" s="605" t="str">
        <f aca="false">IF(B58="","",VLOOKUP(B58,[0]!equipes,7))</f>
        <v/>
      </c>
      <c r="I58" s="604" t="str">
        <f aca="false">IF(B58="","",VLOOKUP(B58,[0]!equipes,8))</f>
        <v/>
      </c>
      <c r="J58" s="606" t="str">
        <f aca="false">IF(B58="","",VLOOKUP(B58,[0]!equipes,9))</f>
        <v/>
      </c>
      <c r="K58" s="617" t="str">
        <f aca="false">IF(B58="","",VLOOKUP(B58,[0]!lt,10))</f>
        <v/>
      </c>
      <c r="L58" s="623"/>
      <c r="M58" s="624"/>
      <c r="N58" s="610"/>
      <c r="O58" s="609"/>
      <c r="P58" s="610"/>
      <c r="Q58" s="609"/>
      <c r="R58" s="610"/>
      <c r="S58" s="609"/>
      <c r="T58" s="610"/>
      <c r="U58" s="609"/>
      <c r="V58" s="610"/>
      <c r="W58" s="609"/>
      <c r="X58" s="610"/>
      <c r="Y58" s="609"/>
      <c r="Z58" s="610"/>
      <c r="AA58" s="609"/>
      <c r="AB58" s="610"/>
      <c r="AC58" s="609"/>
      <c r="AD58" s="625"/>
      <c r="AE58" s="609"/>
      <c r="AF58" s="622"/>
      <c r="AG58" s="611" t="str">
        <f aca="false">IF(H58&gt;=_01_01_2001,"Pous",IF(H58&gt;=_01_01_2000,"Benj",IF(H58&gt;=_01_01_1990,"Min",IF(H58&gt;=_01_01_1980,"Cad",IF(H58&gt;=_01_01_1970,"Jun",IF(H58&gt;=_01_01_1960,"Sén",IF(H58&gt;=_01_01_1950,"Vét 1",IF(H58&lt;=_01_01_1940,"Vét 3","vét 2"))))))))</f>
        <v>Pous</v>
      </c>
      <c r="AH58" s="612" t="str">
        <f aca="false">+IF(G54="","",AI58)</f>
        <v/>
      </c>
      <c r="AI58" s="504" t="n">
        <f aca="false" t="array" ref="AI58:AI58">+SUM(IF(G54="m",F54:F56,IF(G54="f",F54:F55)))</f>
        <v>0</v>
      </c>
    </row>
    <row r="59" customFormat="false" ht="26.25" hidden="false" customHeight="true" outlineLevel="0" collapsed="false">
      <c r="B59" s="100" t="s">
        <v>319</v>
      </c>
      <c r="F59" s="626" t="s">
        <v>320</v>
      </c>
      <c r="G59" s="627"/>
      <c r="H59" s="627"/>
      <c r="I59" s="628"/>
      <c r="J59" s="629" t="n">
        <f aca="false" t="array" ref="J59:J59">SUM(IF(G9:G58="f",1))</f>
        <v>0</v>
      </c>
      <c r="K59" s="630"/>
      <c r="L59" s="631" t="str">
        <f aca="false">+IF(L60&gt;0,L60,"")</f>
        <v/>
      </c>
      <c r="M59" s="632" t="str">
        <f aca="false">+IF(M60&gt;0,M60,"")</f>
        <v/>
      </c>
      <c r="N59" s="632" t="str">
        <f aca="false">+IF(N60&gt;0,N60,"")</f>
        <v/>
      </c>
      <c r="O59" s="632" t="str">
        <f aca="false">+IF(O60&gt;0,O60,"")</f>
        <v/>
      </c>
      <c r="P59" s="632" t="str">
        <f aca="false">+IF(P60&gt;0,P60,"")</f>
        <v/>
      </c>
      <c r="Q59" s="632" t="str">
        <f aca="false">+IF(Q60&gt;0,Q60,"")</f>
        <v/>
      </c>
      <c r="R59" s="632" t="str">
        <f aca="false">+IF(R60&gt;0,R60,"")</f>
        <v/>
      </c>
      <c r="S59" s="632" t="str">
        <f aca="false">+IF(S60&gt;0,S60,"")</f>
        <v/>
      </c>
      <c r="T59" s="632" t="str">
        <f aca="false">+IF(T60&gt;0,T60,"")</f>
        <v/>
      </c>
      <c r="U59" s="632" t="str">
        <f aca="false">+IF(U60&gt;0,U60,"")</f>
        <v/>
      </c>
      <c r="V59" s="632" t="str">
        <f aca="false">+IF(V60&gt;0,V60,"")</f>
        <v/>
      </c>
      <c r="W59" s="632" t="str">
        <f aca="false">+IF(W60&gt;0,W60,"")</f>
        <v/>
      </c>
      <c r="X59" s="632" t="str">
        <f aca="false">+IF(X60&gt;0,X60,"")</f>
        <v/>
      </c>
      <c r="Y59" s="632" t="str">
        <f aca="false">+IF(Y60&gt;0,Y60,"")</f>
        <v/>
      </c>
      <c r="Z59" s="632" t="str">
        <f aca="false">+IF(Z60&gt;0,Z60,"")</f>
        <v/>
      </c>
      <c r="AA59" s="632" t="str">
        <f aca="false">+IF(AA60&gt;0,AA60,"")</f>
        <v/>
      </c>
      <c r="AB59" s="632" t="str">
        <f aca="false">+IF(AB60&gt;0,AB60,"")</f>
        <v/>
      </c>
      <c r="AC59" s="633" t="str">
        <f aca="false">+IF(AC60&gt;0,AC60,"")</f>
        <v/>
      </c>
      <c r="AD59" s="633" t="str">
        <f aca="false">+IF(AD60&gt;0,AD60,"")</f>
        <v/>
      </c>
      <c r="AE59" s="633" t="str">
        <f aca="false">+IF(AE60&gt;0,AE60,"")</f>
        <v/>
      </c>
      <c r="AF59" s="634" t="n">
        <f aca="false">+AF66</f>
        <v>0</v>
      </c>
      <c r="AG59" s="634"/>
      <c r="AH59" s="634"/>
    </row>
    <row r="60" customFormat="false" ht="23.25" hidden="false" customHeight="true" outlineLevel="0" collapsed="false">
      <c r="B60" s="176"/>
      <c r="C60" s="176"/>
      <c r="F60" s="321" t="s">
        <v>321</v>
      </c>
      <c r="G60" s="474"/>
      <c r="H60" s="474"/>
      <c r="I60" s="635"/>
      <c r="J60" s="629" t="n">
        <f aca="false" t="array" ref="J60:J60">SUM(IF(G9:G58="m",1))</f>
        <v>0</v>
      </c>
      <c r="K60" s="630"/>
      <c r="L60" s="100" t="n">
        <f aca="false">SUM(L9:L58)</f>
        <v>0</v>
      </c>
      <c r="M60" s="100" t="n">
        <f aca="false">SUM(M9:M58)</f>
        <v>0</v>
      </c>
      <c r="N60" s="100" t="n">
        <f aca="false">SUM(N9:N58)</f>
        <v>0</v>
      </c>
      <c r="O60" s="100" t="n">
        <f aca="false">SUM(O9:O58)</f>
        <v>0</v>
      </c>
      <c r="P60" s="100" t="n">
        <f aca="false">SUM(P9:P58)</f>
        <v>0</v>
      </c>
      <c r="Q60" s="100" t="n">
        <f aca="false">SUM(Q9:Q58)</f>
        <v>0</v>
      </c>
      <c r="R60" s="100" t="n">
        <f aca="false">SUM(R9:R58)</f>
        <v>0</v>
      </c>
      <c r="S60" s="100" t="n">
        <f aca="false">SUM(S9:S58)</f>
        <v>0</v>
      </c>
      <c r="T60" s="100" t="n">
        <f aca="false">SUM(T9:T58)</f>
        <v>0</v>
      </c>
      <c r="U60" s="100" t="n">
        <f aca="false">SUM(U9:U58)</f>
        <v>0</v>
      </c>
      <c r="V60" s="100" t="n">
        <f aca="false">SUM(V9:V58)</f>
        <v>0</v>
      </c>
      <c r="W60" s="100" t="n">
        <f aca="false">SUM(W9:W58)</f>
        <v>0</v>
      </c>
      <c r="X60" s="100" t="n">
        <f aca="false">SUM(X9:X58)</f>
        <v>0</v>
      </c>
      <c r="Y60" s="100" t="n">
        <f aca="false">SUM(Y9:Y58)</f>
        <v>0</v>
      </c>
      <c r="Z60" s="100" t="n">
        <f aca="false">SUM(Z9:Z58)</f>
        <v>0</v>
      </c>
      <c r="AA60" s="100" t="n">
        <f aca="false">SUM(AA9:AA58)</f>
        <v>0</v>
      </c>
      <c r="AB60" s="100" t="n">
        <f aca="false">SUM(AB9:AB58)</f>
        <v>0</v>
      </c>
      <c r="AC60" s="100" t="n">
        <f aca="false">SUM(AC9:AC58)</f>
        <v>0</v>
      </c>
      <c r="AD60" s="100" t="n">
        <f aca="false">SUM(AD9:AD58)</f>
        <v>0</v>
      </c>
      <c r="AE60" s="100" t="n">
        <f aca="false">SUM(AE9:AE58)</f>
        <v>0</v>
      </c>
      <c r="AF60" s="634"/>
      <c r="AG60" s="634"/>
      <c r="AH60" s="634"/>
    </row>
    <row r="61" customFormat="false" ht="23.25" hidden="false" customHeight="true" outlineLevel="0" collapsed="false">
      <c r="B61" s="636" t="s">
        <v>322</v>
      </c>
      <c r="C61" s="636"/>
      <c r="D61" s="637" t="e">
        <f aca="false">#REF!</f>
        <v>#REF!</v>
      </c>
      <c r="E61" s="637"/>
      <c r="F61" s="638" t="s">
        <v>323</v>
      </c>
      <c r="G61" s="638"/>
      <c r="H61" s="638"/>
      <c r="I61" s="638"/>
      <c r="J61" s="638"/>
      <c r="K61" s="638"/>
      <c r="L61" s="638"/>
      <c r="M61" s="638"/>
      <c r="N61" s="638"/>
      <c r="O61" s="638"/>
      <c r="P61" s="638"/>
      <c r="Q61" s="638"/>
      <c r="R61" s="638"/>
      <c r="S61" s="638"/>
      <c r="T61" s="638"/>
      <c r="U61" s="638"/>
      <c r="V61" s="638"/>
      <c r="W61" s="638"/>
      <c r="X61" s="638"/>
      <c r="Y61" s="638"/>
      <c r="Z61" s="638"/>
      <c r="AA61" s="638"/>
      <c r="AB61" s="638"/>
      <c r="AC61" s="638"/>
      <c r="AD61" s="638"/>
      <c r="AE61" s="638"/>
      <c r="AF61" s="638"/>
      <c r="AG61" s="638"/>
      <c r="AH61" s="638"/>
    </row>
    <row r="62" customFormat="false" ht="21.75" hidden="false" customHeight="true" outlineLevel="0" collapsed="false">
      <c r="B62" s="639" t="s">
        <v>324</v>
      </c>
      <c r="C62" s="639"/>
      <c r="D62" s="639"/>
      <c r="E62" s="639"/>
      <c r="F62" s="639"/>
      <c r="G62" s="639"/>
      <c r="H62" s="639"/>
      <c r="I62" s="639"/>
      <c r="J62" s="639"/>
      <c r="K62" s="639"/>
      <c r="L62" s="639"/>
      <c r="M62" s="639"/>
      <c r="N62" s="639"/>
      <c r="O62" s="639"/>
      <c r="P62" s="639"/>
      <c r="Q62" s="639"/>
      <c r="R62" s="639"/>
      <c r="S62" s="639"/>
      <c r="T62" s="639"/>
      <c r="U62" s="639"/>
    </row>
    <row r="63" customFormat="false" ht="21.75" hidden="false" customHeight="true" outlineLevel="0" collapsed="false">
      <c r="B63" s="180"/>
      <c r="C63" s="180"/>
      <c r="D63" s="180"/>
      <c r="E63" s="180"/>
      <c r="F63" s="180"/>
      <c r="G63" s="180"/>
      <c r="H63" s="180"/>
      <c r="I63" s="180"/>
      <c r="J63" s="180"/>
      <c r="K63" s="180"/>
      <c r="L63" s="180"/>
      <c r="M63" s="180"/>
      <c r="N63" s="180"/>
      <c r="O63" s="180"/>
      <c r="P63" s="180"/>
      <c r="Q63" s="180"/>
      <c r="R63" s="180"/>
      <c r="S63" s="180"/>
      <c r="T63" s="180"/>
      <c r="U63" s="180"/>
      <c r="V63" s="180"/>
      <c r="W63" s="180"/>
      <c r="X63" s="180"/>
      <c r="Y63" s="180"/>
      <c r="Z63" s="180"/>
      <c r="AA63" s="180"/>
      <c r="AB63" s="180"/>
      <c r="AC63" s="180"/>
      <c r="AD63" s="180"/>
      <c r="AE63" s="180"/>
      <c r="AF63" s="180"/>
      <c r="AG63" s="180"/>
      <c r="AH63" s="180"/>
    </row>
    <row r="64" customFormat="false" ht="26.25" hidden="true" customHeight="true" outlineLevel="0" collapsed="false">
      <c r="I64" s="640" t="s">
        <v>25</v>
      </c>
      <c r="J64" s="641" t="n">
        <f aca="false">+J59</f>
        <v>0</v>
      </c>
      <c r="K64" s="641" t="n">
        <f aca="false">+XXX1!G9</f>
        <v>0</v>
      </c>
      <c r="L64" s="641"/>
      <c r="M64" s="641"/>
      <c r="N64" s="641"/>
      <c r="O64" s="641"/>
      <c r="P64" s="641"/>
      <c r="Q64" s="641"/>
      <c r="R64" s="641"/>
      <c r="S64" s="641"/>
      <c r="T64" s="641"/>
      <c r="U64" s="641"/>
      <c r="V64" s="641"/>
      <c r="W64" s="641"/>
      <c r="X64" s="641"/>
      <c r="Y64" s="641"/>
      <c r="Z64" s="641"/>
      <c r="AA64" s="641"/>
      <c r="AB64" s="641"/>
      <c r="AC64" s="641"/>
      <c r="AD64" s="641"/>
      <c r="AE64" s="641"/>
      <c r="AF64" s="642" t="n">
        <f aca="false">+J64*K64</f>
        <v>0</v>
      </c>
    </row>
    <row r="65" customFormat="false" ht="26.25" hidden="true" customHeight="true" outlineLevel="0" collapsed="false">
      <c r="I65" s="643" t="s">
        <v>34</v>
      </c>
      <c r="J65" s="644" t="n">
        <f aca="false">+J60</f>
        <v>0</v>
      </c>
      <c r="K65" s="644" t="n">
        <f aca="false">+XXX1!G13</f>
        <v>0</v>
      </c>
      <c r="L65" s="644"/>
      <c r="M65" s="644"/>
      <c r="N65" s="644"/>
      <c r="O65" s="644"/>
      <c r="P65" s="644"/>
      <c r="Q65" s="644"/>
      <c r="R65" s="644"/>
      <c r="S65" s="644"/>
      <c r="T65" s="644"/>
      <c r="U65" s="644"/>
      <c r="V65" s="644"/>
      <c r="W65" s="644"/>
      <c r="X65" s="644"/>
      <c r="Y65" s="644"/>
      <c r="Z65" s="644"/>
      <c r="AA65" s="644"/>
      <c r="AB65" s="644"/>
      <c r="AC65" s="644"/>
      <c r="AD65" s="644"/>
      <c r="AE65" s="644"/>
      <c r="AF65" s="645" t="n">
        <f aca="false">+J65*K65</f>
        <v>0</v>
      </c>
    </row>
    <row r="66" customFormat="false" ht="26.25" hidden="true" customHeight="true" outlineLevel="0" collapsed="false">
      <c r="AF66" s="646" t="n">
        <f aca="false">SUM(AF64:AF65)</f>
        <v>0</v>
      </c>
    </row>
    <row r="67" customFormat="false" ht="26.25" hidden="true" customHeight="true" outlineLevel="0" collapsed="false"/>
    <row r="68" customFormat="false" ht="20.25" hidden="false" customHeight="true" outlineLevel="0" collapsed="false">
      <c r="J68" s="176"/>
    </row>
    <row r="69" customFormat="false" ht="20.25" hidden="false" customHeight="true" outlineLevel="0" collapsed="false">
      <c r="J69" s="647"/>
    </row>
  </sheetData>
  <sheetProtection sheet="true" password="e3bb" objects="true" scenarios="true"/>
  <mergeCells count="49">
    <mergeCell ref="B1:K1"/>
    <mergeCell ref="L1:U2"/>
    <mergeCell ref="B2:J2"/>
    <mergeCell ref="B3:J3"/>
    <mergeCell ref="B4:K4"/>
    <mergeCell ref="L4:U4"/>
    <mergeCell ref="B5:K5"/>
    <mergeCell ref="L5:M5"/>
    <mergeCell ref="N5:O5"/>
    <mergeCell ref="P5:Q5"/>
    <mergeCell ref="R5:S5"/>
    <mergeCell ref="T5:U5"/>
    <mergeCell ref="AF5:AF8"/>
    <mergeCell ref="AH5:AH8"/>
    <mergeCell ref="G9:G13"/>
    <mergeCell ref="AF9:AF13"/>
    <mergeCell ref="AH9:AH12"/>
    <mergeCell ref="G14:G18"/>
    <mergeCell ref="AF14:AF18"/>
    <mergeCell ref="AH14:AH17"/>
    <mergeCell ref="G19:G23"/>
    <mergeCell ref="AF19:AF23"/>
    <mergeCell ref="AH19:AH22"/>
    <mergeCell ref="G24:G28"/>
    <mergeCell ref="AF24:AF28"/>
    <mergeCell ref="AH24:AH27"/>
    <mergeCell ref="G29:G33"/>
    <mergeCell ref="AF29:AF33"/>
    <mergeCell ref="AH29:AH32"/>
    <mergeCell ref="G34:G38"/>
    <mergeCell ref="AF34:AF38"/>
    <mergeCell ref="AH34:AH37"/>
    <mergeCell ref="G39:G43"/>
    <mergeCell ref="AF39:AF43"/>
    <mergeCell ref="AH39:AH42"/>
    <mergeCell ref="G44:G48"/>
    <mergeCell ref="AF44:AF48"/>
    <mergeCell ref="AH44:AH47"/>
    <mergeCell ref="G49:G53"/>
    <mergeCell ref="AF49:AF53"/>
    <mergeCell ref="AH49:AH52"/>
    <mergeCell ref="G54:G58"/>
    <mergeCell ref="AF54:AF58"/>
    <mergeCell ref="AH54:AH57"/>
    <mergeCell ref="AF59:AH60"/>
    <mergeCell ref="B61:C61"/>
    <mergeCell ref="D61:E61"/>
    <mergeCell ref="F61:AH61"/>
    <mergeCell ref="B62:U62"/>
  </mergeCells>
  <printOptions headings="false" gridLines="false" gridLinesSet="true" horizontalCentered="true" verticalCentered="true"/>
  <pageMargins left="0.39375" right="0.39375" top="0.39375" bottom="0.39375" header="0.511805555555555" footer="0.511805555555555"/>
  <pageSetup paperSize="9" scale="100" firstPageNumber="0" fitToWidth="1" fitToHeight="1" pageOrder="downThenOver" orientation="landscape" blackAndWhite="false" draft="false" cellComments="none" useFirstPageNumber="false" horizontalDpi="300" verticalDpi="300" copies="1"/>
  <headerFooter differentFirst="false" differentOddEven="false">
    <oddHeader/>
    <oddFooter>&amp;R&amp;D</oddFooter>
  </headerFooter>
  <drawing r:id="rId1"/>
</worksheet>
</file>

<file path=xl/worksheets/sheet7.xml><?xml version="1.0" encoding="utf-8"?>
<worksheet xmlns="http://schemas.openxmlformats.org/spreadsheetml/2006/main" xmlns:r="http://schemas.openxmlformats.org/officeDocument/2006/relationships">
  <sheetPr filterMode="false">
    <pageSetUpPr fitToPage="true"/>
  </sheetPr>
  <dimension ref="A1:AH39"/>
  <sheetViews>
    <sheetView showFormulas="false" showGridLines="true" showRowColHeaders="true" showZeros="true" rightToLeft="false" tabSelected="false" showOutlineSymbols="true" defaultGridColor="true" view="normal" topLeftCell="AC1" colorId="64" zoomScale="50" zoomScaleNormal="50" zoomScalePageLayoutView="100" workbookViewId="0">
      <selection pane="topLeft" activeCell="AP16" activeCellId="0" sqref="AP16"/>
    </sheetView>
  </sheetViews>
  <sheetFormatPr defaultRowHeight="13" outlineLevelRow="0" outlineLevelCol="2"/>
  <cols>
    <col collapsed="false" customWidth="true" hidden="true" outlineLevel="0" max="1" min="1" style="100" width="16.16"/>
    <col collapsed="false" customWidth="true" hidden="true" outlineLevel="0" max="2" min="2" style="100" width="15.49"/>
    <col collapsed="false" customWidth="true" hidden="true" outlineLevel="0" max="3" min="3" style="100" width="7.67"/>
    <col collapsed="false" customWidth="true" hidden="true" outlineLevel="0" max="5" min="4" style="100" width="8.83"/>
    <col collapsed="false" customWidth="true" hidden="true" outlineLevel="0" max="7" min="6" style="100" width="7.67"/>
    <col collapsed="false" customWidth="true" hidden="true" outlineLevel="0" max="8" min="8" style="100" width="13.17"/>
    <col collapsed="false" customWidth="true" hidden="true" outlineLevel="0" max="9" min="9" style="100" width="16.49"/>
    <col collapsed="false" customWidth="true" hidden="true" outlineLevel="0" max="10" min="10" style="100" width="9"/>
    <col collapsed="false" customWidth="true" hidden="true" outlineLevel="0" max="11" min="11" style="100" width="16"/>
    <col collapsed="false" customWidth="true" hidden="true" outlineLevel="0" max="12" min="12" style="100" width="17.51"/>
    <col collapsed="false" customWidth="true" hidden="true" outlineLevel="0" max="14" min="13" style="100" width="11.66"/>
    <col collapsed="false" customWidth="true" hidden="true" outlineLevel="0" max="15" min="15" style="100" width="12.33"/>
    <col collapsed="false" customWidth="true" hidden="true" outlineLevel="0" max="16" min="16" style="100" width="15.16"/>
    <col collapsed="false" customWidth="true" hidden="true" outlineLevel="0" max="21" min="17" style="100" width="11.66"/>
    <col collapsed="false" customWidth="true" hidden="true" outlineLevel="2" max="25" min="22" style="100" width="17.16"/>
    <col collapsed="true" customWidth="true" hidden="true" outlineLevel="1" max="26" min="26" style="100" width="19.5"/>
    <col collapsed="false" customWidth="true" hidden="true" outlineLevel="1" max="27" min="27" style="100" width="10"/>
    <col collapsed="false" customWidth="false" hidden="true" outlineLevel="0" max="28" min="28" style="100" width="11.5"/>
    <col collapsed="false" customWidth="true" hidden="false" outlineLevel="0" max="29" min="29" style="100" width="10.84"/>
    <col collapsed="false" customWidth="true" hidden="false" outlineLevel="0" max="30" min="30" style="100" width="16.33"/>
    <col collapsed="false" customWidth="true" hidden="false" outlineLevel="0" max="1025" min="31" style="100" width="10.84"/>
  </cols>
  <sheetData>
    <row r="1" customFormat="false" ht="21.75" hidden="false" customHeight="true" outlineLevel="0" collapsed="false">
      <c r="A1" s="478"/>
    </row>
    <row r="2" customFormat="false" ht="21.75" hidden="false" customHeight="true" outlineLevel="0" collapsed="false">
      <c r="A2" s="648"/>
      <c r="B2" s="649"/>
      <c r="E2" s="650"/>
      <c r="F2" s="651"/>
      <c r="G2" s="651"/>
      <c r="H2" s="652"/>
      <c r="I2" s="652"/>
      <c r="J2" s="653"/>
      <c r="K2" s="653"/>
      <c r="L2" s="654"/>
      <c r="M2" s="655"/>
      <c r="N2" s="656"/>
    </row>
    <row r="3" customFormat="false" ht="45" hidden="false" customHeight="false" outlineLevel="0" collapsed="false">
      <c r="A3" s="657"/>
      <c r="B3" s="658"/>
      <c r="C3" s="659" t="e">
        <f aca="false">+#REF!</f>
        <v>#REF!</v>
      </c>
      <c r="D3" s="659"/>
      <c r="E3" s="659"/>
      <c r="F3" s="659"/>
      <c r="G3" s="659"/>
      <c r="H3" s="659"/>
      <c r="I3" s="659"/>
      <c r="J3" s="659"/>
      <c r="K3" s="659"/>
      <c r="L3" s="659"/>
      <c r="M3" s="659"/>
      <c r="N3" s="659"/>
      <c r="O3" s="659"/>
      <c r="P3" s="659"/>
      <c r="Q3" s="659"/>
      <c r="R3" s="659"/>
      <c r="S3" s="659"/>
      <c r="T3" s="659"/>
      <c r="U3" s="659"/>
    </row>
    <row r="4" customFormat="false" ht="45" hidden="false" customHeight="false" outlineLevel="0" collapsed="false">
      <c r="A4" s="657"/>
      <c r="B4" s="658"/>
      <c r="C4" s="659" t="e">
        <f aca="false">+#REF!</f>
        <v>#REF!</v>
      </c>
      <c r="D4" s="659"/>
      <c r="E4" s="659"/>
      <c r="F4" s="659"/>
      <c r="G4" s="659"/>
      <c r="H4" s="659"/>
      <c r="I4" s="659"/>
      <c r="J4" s="659"/>
      <c r="K4" s="659"/>
      <c r="L4" s="659"/>
      <c r="M4" s="659"/>
      <c r="N4" s="659"/>
      <c r="O4" s="659"/>
      <c r="P4" s="659"/>
      <c r="Q4" s="659"/>
      <c r="R4" s="659"/>
      <c r="S4" s="659"/>
      <c r="T4" s="659"/>
      <c r="U4" s="659"/>
    </row>
    <row r="5" customFormat="false" ht="59" hidden="false" customHeight="false" outlineLevel="0" collapsed="false">
      <c r="A5" s="657"/>
      <c r="B5" s="658"/>
      <c r="C5" s="660" t="e">
        <f aca="false">+#REF!</f>
        <v>#REF!</v>
      </c>
      <c r="D5" s="660"/>
      <c r="E5" s="660"/>
      <c r="F5" s="660"/>
      <c r="G5" s="660"/>
      <c r="H5" s="660"/>
      <c r="I5" s="660"/>
      <c r="J5" s="660"/>
      <c r="K5" s="660"/>
      <c r="L5" s="660"/>
      <c r="M5" s="660"/>
      <c r="N5" s="660"/>
      <c r="O5" s="660"/>
      <c r="P5" s="660"/>
      <c r="Q5" s="660"/>
      <c r="R5" s="660"/>
      <c r="S5" s="660"/>
      <c r="T5" s="660"/>
      <c r="U5" s="660"/>
    </row>
    <row r="6" customFormat="false" ht="45" hidden="false" customHeight="false" outlineLevel="0" collapsed="false">
      <c r="A6" s="657"/>
      <c r="B6" s="658"/>
      <c r="C6" s="659" t="e">
        <f aca="false">+#REF!</f>
        <v>#REF!</v>
      </c>
      <c r="D6" s="659"/>
      <c r="E6" s="659"/>
      <c r="F6" s="659"/>
      <c r="G6" s="659"/>
      <c r="H6" s="659"/>
      <c r="I6" s="659"/>
      <c r="J6" s="659"/>
      <c r="K6" s="659"/>
      <c r="L6" s="659"/>
      <c r="M6" s="659"/>
      <c r="N6" s="659"/>
      <c r="O6" s="659"/>
      <c r="P6" s="659"/>
      <c r="Q6" s="659"/>
      <c r="R6" s="659"/>
      <c r="S6" s="659"/>
      <c r="T6" s="659"/>
      <c r="U6" s="659"/>
    </row>
    <row r="7" customFormat="false" ht="21.75" hidden="false" customHeight="true" outlineLevel="0" collapsed="false"/>
    <row r="8" customFormat="false" ht="39.75" hidden="false" customHeight="true" outlineLevel="0" collapsed="false">
      <c r="A8" s="661" t="n">
        <v>4</v>
      </c>
      <c r="B8" s="662" t="s">
        <v>201</v>
      </c>
      <c r="C8" s="663" t="e">
        <f aca="false">CONCATENATE(#REF!,"  ",#REF!)</f>
        <v>#REF!</v>
      </c>
      <c r="D8" s="663"/>
      <c r="E8" s="663"/>
      <c r="F8" s="663"/>
      <c r="G8" s="663"/>
      <c r="H8" s="663"/>
      <c r="I8" s="663"/>
      <c r="J8" s="664"/>
      <c r="K8" s="665" t="s">
        <v>87</v>
      </c>
      <c r="L8" s="665"/>
      <c r="M8" s="665"/>
      <c r="N8" s="665"/>
      <c r="O8" s="665"/>
      <c r="P8" s="665"/>
      <c r="Q8" s="665"/>
      <c r="R8" s="665"/>
      <c r="S8" s="665"/>
      <c r="T8" s="665"/>
      <c r="U8" s="665"/>
    </row>
    <row r="9" customFormat="false" ht="21.75" hidden="false" customHeight="true" outlineLevel="0" collapsed="false">
      <c r="A9" s="549" t="n">
        <v>16</v>
      </c>
      <c r="B9" s="666" t="s">
        <v>88</v>
      </c>
      <c r="C9" s="667" t="e">
        <f aca="false">IF(#REF!="","",#REF!)</f>
        <v>#VALUE!</v>
      </c>
      <c r="D9" s="667"/>
      <c r="E9" s="667"/>
      <c r="F9" s="667"/>
      <c r="G9" s="667"/>
      <c r="H9" s="667"/>
      <c r="I9" s="667"/>
      <c r="J9" s="668"/>
      <c r="K9" s="669" t="s">
        <v>8</v>
      </c>
      <c r="L9" s="669"/>
      <c r="M9" s="669"/>
      <c r="N9" s="669"/>
      <c r="O9" s="669"/>
      <c r="P9" s="669"/>
      <c r="Q9" s="669"/>
      <c r="R9" s="669"/>
      <c r="S9" s="669"/>
      <c r="T9" s="669"/>
      <c r="U9" s="669"/>
    </row>
    <row r="10" customFormat="false" ht="21.75" hidden="false" customHeight="true" outlineLevel="0" collapsed="false">
      <c r="A10" s="549" t="n">
        <v>17</v>
      </c>
      <c r="B10" s="666"/>
      <c r="C10" s="670" t="e">
        <f aca="false">IF(#REF!="","",#REF!)</f>
        <v>#VALUE!</v>
      </c>
      <c r="D10" s="670"/>
      <c r="E10" s="670"/>
      <c r="F10" s="670"/>
      <c r="G10" s="670"/>
      <c r="H10" s="670"/>
      <c r="I10" s="670"/>
      <c r="K10" s="669"/>
      <c r="L10" s="669"/>
      <c r="M10" s="669"/>
      <c r="N10" s="669"/>
      <c r="O10" s="669"/>
      <c r="P10" s="669"/>
      <c r="Q10" s="669"/>
      <c r="R10" s="669"/>
      <c r="S10" s="669"/>
      <c r="T10" s="669"/>
      <c r="U10" s="669"/>
      <c r="V10" s="176"/>
      <c r="W10" s="626" t="s">
        <v>325</v>
      </c>
      <c r="X10" s="671" t="s">
        <v>252</v>
      </c>
      <c r="Z10" s="672" t="s">
        <v>8</v>
      </c>
      <c r="AA10" s="672"/>
    </row>
    <row r="11" customFormat="false" ht="21.75" hidden="false" customHeight="true" outlineLevel="0" collapsed="false">
      <c r="A11" s="549" t="n">
        <v>18</v>
      </c>
      <c r="B11" s="666"/>
      <c r="C11" s="673" t="e">
        <f aca="false">IF(#REF!="","",#REF!)</f>
        <v>#VALUE!</v>
      </c>
      <c r="D11" s="673"/>
      <c r="E11" s="673"/>
      <c r="F11" s="673"/>
      <c r="G11" s="673"/>
      <c r="H11" s="673"/>
      <c r="I11" s="673"/>
      <c r="J11" s="674"/>
      <c r="K11" s="669"/>
      <c r="L11" s="669"/>
      <c r="M11" s="669"/>
      <c r="N11" s="669"/>
      <c r="O11" s="669"/>
      <c r="P11" s="669"/>
      <c r="Q11" s="669"/>
      <c r="R11" s="669"/>
      <c r="S11" s="669"/>
      <c r="T11" s="669"/>
      <c r="U11" s="669"/>
      <c r="V11" s="675"/>
      <c r="W11" s="676" t="e">
        <f aca="false" t="array" ref="W11:W11">SUM(IF('[5] doubles &amp; équipes et mixtes'!$D$8:$D$48=O11,1))</f>
        <v>#REF!</v>
      </c>
      <c r="X11" s="676" t="e">
        <f aca="false" t="array" ref="X11:X11">SUM(IF('[5] doubles &amp; équipes et mixtes'!$D$8:$D$48=S11,1))</f>
        <v>#REF!</v>
      </c>
      <c r="Y11" s="677"/>
      <c r="Z11" s="678" t="s">
        <v>326</v>
      </c>
      <c r="AA11" s="587" t="n">
        <f aca="false">XXX3!J59</f>
        <v>0</v>
      </c>
    </row>
    <row r="12" customFormat="false" ht="21.75" hidden="false" customHeight="true" outlineLevel="0" collapsed="false">
      <c r="B12" s="679"/>
      <c r="C12" s="176"/>
      <c r="D12" s="176"/>
      <c r="E12" s="176"/>
      <c r="F12" s="176"/>
      <c r="G12" s="176"/>
      <c r="H12" s="176"/>
      <c r="I12" s="176"/>
      <c r="J12" s="674"/>
      <c r="K12" s="680" t="s">
        <v>231</v>
      </c>
      <c r="L12" s="680"/>
      <c r="M12" s="680"/>
      <c r="N12" s="680"/>
      <c r="O12" s="680"/>
      <c r="P12" s="681"/>
      <c r="Q12" s="680" t="s">
        <v>327</v>
      </c>
      <c r="R12" s="680"/>
      <c r="S12" s="680"/>
      <c r="T12" s="680"/>
      <c r="U12" s="680"/>
      <c r="V12" s="675"/>
      <c r="W12" s="676" t="e">
        <f aca="false" t="array" ref="W12:W12">SUM(IF('[5] doubles &amp; équipes et mixtes'!$D$8:$D$48=O12,1))</f>
        <v>#REF!</v>
      </c>
      <c r="X12" s="676" t="e">
        <f aca="false" t="array" ref="X12:X12">SUM(IF('[5] doubles &amp; équipes et mixtes'!$D$8:$D$48=S12,1))</f>
        <v>#REF!</v>
      </c>
      <c r="Y12" s="677"/>
      <c r="Z12" s="682" t="s">
        <v>328</v>
      </c>
      <c r="AA12" s="599" t="n">
        <f aca="false">XXX3!J60</f>
        <v>0</v>
      </c>
    </row>
    <row r="13" customFormat="false" ht="35.25" hidden="false" customHeight="true" outlineLevel="0" collapsed="false">
      <c r="A13" s="661" t="n">
        <v>23</v>
      </c>
      <c r="B13" s="683" t="s">
        <v>329</v>
      </c>
      <c r="C13" s="684" t="e">
        <f aca="false">IF(#REF!="","",#REF!)</f>
        <v>#VALUE!</v>
      </c>
      <c r="D13" s="684"/>
      <c r="E13" s="684"/>
      <c r="F13" s="684"/>
      <c r="G13" s="684"/>
      <c r="H13" s="684"/>
      <c r="I13" s="684"/>
      <c r="J13" s="674"/>
      <c r="K13" s="680"/>
      <c r="L13" s="680"/>
      <c r="M13" s="680"/>
      <c r="N13" s="680"/>
      <c r="O13" s="680"/>
      <c r="P13" s="681"/>
      <c r="Q13" s="680"/>
      <c r="R13" s="680"/>
      <c r="S13" s="680"/>
      <c r="T13" s="680"/>
      <c r="U13" s="680"/>
      <c r="V13" s="675"/>
      <c r="W13" s="676" t="e">
        <f aca="false" t="array" ref="W13:W13">SUM(IF('[5] doubles &amp; équipes et mixtes'!$D$8:$D$48=O13,1))</f>
        <v>#REF!</v>
      </c>
      <c r="Y13" s="677"/>
      <c r="Z13" s="685"/>
      <c r="AA13" s="686"/>
    </row>
    <row r="14" customFormat="false" ht="26.25" hidden="false" customHeight="true" outlineLevel="0" collapsed="false">
      <c r="A14" s="661" t="n">
        <v>24</v>
      </c>
      <c r="B14" s="687" t="s">
        <v>88</v>
      </c>
      <c r="C14" s="688" t="e">
        <f aca="false">IF(#REF!="","",#REF!)</f>
        <v>#VALUE!</v>
      </c>
      <c r="D14" s="688"/>
      <c r="E14" s="688"/>
      <c r="F14" s="688"/>
      <c r="G14" s="688"/>
      <c r="H14" s="688"/>
      <c r="I14" s="688"/>
      <c r="J14" s="674"/>
      <c r="K14" s="680"/>
      <c r="L14" s="680"/>
      <c r="M14" s="680"/>
      <c r="N14" s="680"/>
      <c r="O14" s="680"/>
      <c r="P14" s="681"/>
      <c r="Q14" s="680"/>
      <c r="R14" s="680"/>
      <c r="S14" s="680"/>
      <c r="T14" s="680"/>
      <c r="U14" s="680"/>
      <c r="V14" s="675"/>
      <c r="W14" s="676" t="e">
        <f aca="false" t="array" ref="W14:W14">SUM(IF('[5] doubles &amp; équipes et mixtes'!$D$8:$D$48=O14,1))</f>
        <v>#REF!</v>
      </c>
      <c r="Y14" s="677"/>
      <c r="Z14" s="685"/>
      <c r="AA14" s="686"/>
      <c r="AC14" s="689"/>
      <c r="AD14" s="690"/>
    </row>
    <row r="15" customFormat="false" ht="26.25" hidden="false" customHeight="true" outlineLevel="0" collapsed="false">
      <c r="A15" s="661" t="n">
        <v>25</v>
      </c>
      <c r="B15" s="687"/>
      <c r="C15" s="691" t="e">
        <f aca="false">IF(#REF!="","",#REF!)</f>
        <v>#VALUE!</v>
      </c>
      <c r="D15" s="691"/>
      <c r="E15" s="691"/>
      <c r="F15" s="691"/>
      <c r="G15" s="691"/>
      <c r="H15" s="691"/>
      <c r="I15" s="691"/>
      <c r="J15" s="674"/>
      <c r="K15" s="692" t="n">
        <f aca="false">AA11</f>
        <v>0</v>
      </c>
      <c r="L15" s="692"/>
      <c r="M15" s="692"/>
      <c r="N15" s="692"/>
      <c r="O15" s="692"/>
      <c r="P15" s="681"/>
      <c r="Q15" s="692" t="n">
        <f aca="false">AA12</f>
        <v>0</v>
      </c>
      <c r="R15" s="692"/>
      <c r="S15" s="692"/>
      <c r="T15" s="692"/>
      <c r="U15" s="692"/>
      <c r="V15" s="675"/>
      <c r="Y15" s="677"/>
      <c r="Z15" s="685"/>
      <c r="AA15" s="686"/>
      <c r="AC15" s="689"/>
      <c r="AD15" s="690"/>
    </row>
    <row r="16" customFormat="false" ht="26.25" hidden="false" customHeight="true" outlineLevel="0" collapsed="false">
      <c r="A16" s="661" t="n">
        <v>26</v>
      </c>
      <c r="B16" s="687"/>
      <c r="C16" s="693" t="s">
        <v>330</v>
      </c>
      <c r="D16" s="694" t="e">
        <f aca="false">IF(#REF!="","",#REF!)</f>
        <v>#VALUE!</v>
      </c>
      <c r="E16" s="694"/>
      <c r="F16" s="695" t="s">
        <v>331</v>
      </c>
      <c r="G16" s="694" t="e">
        <f aca="false">IF(#REF!="","",#REF!)</f>
        <v>#VALUE!</v>
      </c>
      <c r="H16" s="694"/>
      <c r="I16" s="696"/>
      <c r="J16" s="674"/>
      <c r="K16" s="692"/>
      <c r="L16" s="692"/>
      <c r="M16" s="692"/>
      <c r="N16" s="692"/>
      <c r="O16" s="692"/>
      <c r="P16" s="681"/>
      <c r="Q16" s="692"/>
      <c r="R16" s="692"/>
      <c r="S16" s="692"/>
      <c r="T16" s="692"/>
      <c r="U16" s="692"/>
      <c r="V16" s="675"/>
      <c r="Y16" s="675" t="str">
        <f aca="false">+IF(S16="","",S16)</f>
        <v/>
      </c>
      <c r="Z16" s="685"/>
      <c r="AA16" s="686"/>
    </row>
    <row r="17" customFormat="false" ht="26.25" hidden="false" customHeight="true" outlineLevel="0" collapsed="false">
      <c r="A17" s="661" t="n">
        <v>26</v>
      </c>
      <c r="B17" s="687"/>
      <c r="C17" s="697" t="s">
        <v>332</v>
      </c>
      <c r="D17" s="698" t="e">
        <f aca="false">IF(#REF!="","",#REF!)</f>
        <v>#VALUE!</v>
      </c>
      <c r="E17" s="698"/>
      <c r="F17" s="699" t="s">
        <v>121</v>
      </c>
      <c r="G17" s="700" t="e">
        <f aca="false">IF(#REF!="","",#REF!)</f>
        <v>#VALUE!</v>
      </c>
      <c r="H17" s="700"/>
      <c r="I17" s="700"/>
      <c r="J17" s="674"/>
      <c r="K17" s="692"/>
      <c r="L17" s="692"/>
      <c r="M17" s="692"/>
      <c r="N17" s="692"/>
      <c r="O17" s="692"/>
      <c r="P17" s="681"/>
      <c r="Q17" s="692"/>
      <c r="R17" s="692"/>
      <c r="S17" s="692"/>
      <c r="T17" s="692"/>
      <c r="U17" s="692"/>
      <c r="V17" s="675"/>
      <c r="Y17" s="675" t="str">
        <f aca="false">+IF(S17="","",S17)</f>
        <v/>
      </c>
      <c r="Z17" s="685"/>
      <c r="AA17" s="686"/>
    </row>
    <row r="18" customFormat="false" ht="26.25" hidden="false" customHeight="true" outlineLevel="0" collapsed="false">
      <c r="A18" s="661" t="n">
        <v>27</v>
      </c>
      <c r="B18" s="701" t="s">
        <v>333</v>
      </c>
      <c r="C18" s="702" t="e">
        <f aca="false">IF(#REF!="","",#REF!)</f>
        <v>#VALUE!</v>
      </c>
      <c r="D18" s="702"/>
      <c r="E18" s="702"/>
      <c r="F18" s="702"/>
      <c r="G18" s="702"/>
      <c r="H18" s="702"/>
      <c r="I18" s="702"/>
      <c r="J18" s="674"/>
      <c r="K18" s="692"/>
      <c r="L18" s="692"/>
      <c r="M18" s="692"/>
      <c r="N18" s="692"/>
      <c r="O18" s="692"/>
      <c r="P18" s="681"/>
      <c r="Q18" s="692"/>
      <c r="R18" s="692"/>
      <c r="S18" s="692"/>
      <c r="T18" s="692"/>
      <c r="U18" s="692"/>
      <c r="V18" s="675"/>
      <c r="Y18" s="675" t="str">
        <f aca="false">+IF(S18="","",S18)</f>
        <v/>
      </c>
      <c r="Z18" s="685"/>
      <c r="AA18" s="686"/>
    </row>
    <row r="19" customFormat="false" ht="21.75" hidden="false" customHeight="true" outlineLevel="0" collapsed="false">
      <c r="B19" s="703"/>
      <c r="C19" s="176"/>
      <c r="D19" s="176"/>
      <c r="E19" s="176"/>
      <c r="F19" s="176"/>
      <c r="G19" s="176"/>
      <c r="H19" s="176"/>
      <c r="I19" s="176"/>
      <c r="J19" s="674"/>
      <c r="K19" s="692"/>
      <c r="L19" s="692"/>
      <c r="M19" s="692"/>
      <c r="N19" s="692"/>
      <c r="O19" s="692"/>
      <c r="P19" s="681"/>
      <c r="Q19" s="692"/>
      <c r="R19" s="692"/>
      <c r="S19" s="692"/>
      <c r="T19" s="692"/>
      <c r="U19" s="692"/>
      <c r="V19" s="675"/>
      <c r="Y19" s="675" t="str">
        <f aca="false">+IF(S19="","",S19)</f>
        <v/>
      </c>
      <c r="Z19" s="685"/>
      <c r="AA19" s="686"/>
    </row>
    <row r="20" customFormat="false" ht="32.25" hidden="false" customHeight="true" outlineLevel="0" collapsed="false">
      <c r="B20" s="704" t="s">
        <v>129</v>
      </c>
      <c r="C20" s="704"/>
      <c r="D20" s="704"/>
      <c r="E20" s="704"/>
      <c r="F20" s="704"/>
      <c r="G20" s="704"/>
      <c r="H20" s="704"/>
      <c r="I20" s="704"/>
      <c r="J20" s="674"/>
      <c r="K20" s="692"/>
      <c r="L20" s="692"/>
      <c r="M20" s="692"/>
      <c r="N20" s="692"/>
      <c r="O20" s="692"/>
      <c r="P20" s="681"/>
      <c r="Q20" s="692"/>
      <c r="R20" s="692"/>
      <c r="S20" s="692"/>
      <c r="T20" s="692"/>
      <c r="U20" s="692"/>
      <c r="V20" s="675"/>
      <c r="Y20" s="675" t="str">
        <f aca="false">+IF(S20="","",S20)</f>
        <v/>
      </c>
      <c r="Z20" s="685"/>
      <c r="AA20" s="686"/>
    </row>
    <row r="21" customFormat="false" ht="26.25" hidden="false" customHeight="true" outlineLevel="0" collapsed="false">
      <c r="B21" s="704"/>
      <c r="C21" s="704"/>
      <c r="D21" s="704"/>
      <c r="E21" s="704"/>
      <c r="F21" s="704"/>
      <c r="G21" s="704"/>
      <c r="H21" s="704"/>
      <c r="I21" s="704"/>
      <c r="J21" s="705"/>
      <c r="K21" s="692"/>
      <c r="L21" s="692"/>
      <c r="M21" s="692"/>
      <c r="N21" s="692"/>
      <c r="O21" s="692"/>
      <c r="P21" s="681"/>
      <c r="Q21" s="692"/>
      <c r="R21" s="692"/>
      <c r="S21" s="692"/>
      <c r="T21" s="692"/>
      <c r="U21" s="692"/>
      <c r="V21" s="675" t="str">
        <f aca="false">+IF(O21="","",O21)</f>
        <v/>
      </c>
      <c r="Y21" s="675" t="str">
        <f aca="false">+IF(S21="","",S21)</f>
        <v/>
      </c>
      <c r="Z21" s="685"/>
      <c r="AA21" s="686"/>
    </row>
    <row r="22" customFormat="false" ht="21.75" hidden="false" customHeight="true" outlineLevel="0" collapsed="false">
      <c r="B22" s="706" t="s">
        <v>334</v>
      </c>
      <c r="C22" s="706"/>
      <c r="D22" s="706"/>
      <c r="E22" s="706"/>
      <c r="F22" s="706"/>
      <c r="G22" s="706"/>
      <c r="H22" s="706"/>
      <c r="I22" s="706"/>
      <c r="J22" s="705"/>
      <c r="K22" s="692"/>
      <c r="L22" s="692"/>
      <c r="M22" s="692"/>
      <c r="N22" s="692"/>
      <c r="O22" s="692"/>
      <c r="P22" s="681"/>
      <c r="Q22" s="692"/>
      <c r="R22" s="692"/>
      <c r="S22" s="692"/>
      <c r="T22" s="692"/>
      <c r="U22" s="692"/>
      <c r="V22" s="675" t="str">
        <f aca="false">+IF(O22="","",O22)</f>
        <v/>
      </c>
      <c r="Y22" s="675" t="str">
        <f aca="false">+IF(S22="","",S22)</f>
        <v/>
      </c>
      <c r="Z22" s="685"/>
      <c r="AA22" s="686"/>
    </row>
    <row r="23" customFormat="false" ht="30.75" hidden="false" customHeight="true" outlineLevel="0" collapsed="false">
      <c r="B23" s="707" t="e">
        <f aca="false">IF(#REF!="","",#REF!)</f>
        <v>#VALUE!</v>
      </c>
      <c r="C23" s="707"/>
      <c r="D23" s="707"/>
      <c r="E23" s="707"/>
      <c r="F23" s="707"/>
      <c r="G23" s="707"/>
      <c r="H23" s="707"/>
      <c r="I23" s="707"/>
      <c r="J23" s="705"/>
      <c r="K23" s="692"/>
      <c r="L23" s="692"/>
      <c r="M23" s="692"/>
      <c r="N23" s="692"/>
      <c r="O23" s="692"/>
      <c r="P23" s="681"/>
      <c r="Q23" s="692"/>
      <c r="R23" s="692"/>
      <c r="S23" s="692"/>
      <c r="T23" s="692"/>
      <c r="U23" s="692"/>
      <c r="V23" s="675" t="str">
        <f aca="false">+IF(O23="","",O23)</f>
        <v/>
      </c>
      <c r="Y23" s="675" t="str">
        <f aca="false">+IF(S23="","",S23)</f>
        <v/>
      </c>
      <c r="Z23" s="685"/>
      <c r="AA23" s="686"/>
    </row>
    <row r="24" customFormat="false" ht="21.75" hidden="false" customHeight="true" outlineLevel="0" collapsed="false">
      <c r="B24" s="707"/>
      <c r="C24" s="707"/>
      <c r="D24" s="707"/>
      <c r="E24" s="707"/>
      <c r="F24" s="707"/>
      <c r="G24" s="707"/>
      <c r="H24" s="707"/>
      <c r="I24" s="707"/>
      <c r="J24" s="705"/>
      <c r="K24" s="692"/>
      <c r="L24" s="692"/>
      <c r="M24" s="692"/>
      <c r="N24" s="692"/>
      <c r="O24" s="692"/>
      <c r="P24" s="681"/>
      <c r="Q24" s="692"/>
      <c r="R24" s="692"/>
      <c r="S24" s="692"/>
      <c r="T24" s="692"/>
      <c r="U24" s="692"/>
      <c r="V24" s="675" t="str">
        <f aca="false">+IF(O24="","",O24)</f>
        <v/>
      </c>
      <c r="Y24" s="675" t="str">
        <f aca="false">+IF(S24="","",S24)</f>
        <v/>
      </c>
      <c r="Z24" s="708"/>
      <c r="AA24" s="709"/>
    </row>
    <row r="25" customFormat="false" ht="23.25" hidden="false" customHeight="true" outlineLevel="0" collapsed="false">
      <c r="B25" s="710" t="s">
        <v>134</v>
      </c>
      <c r="C25" s="710"/>
      <c r="D25" s="710"/>
      <c r="E25" s="710"/>
      <c r="F25" s="710"/>
      <c r="G25" s="710"/>
      <c r="H25" s="710"/>
      <c r="I25" s="710"/>
      <c r="J25" s="705"/>
      <c r="K25" s="692"/>
      <c r="L25" s="692"/>
      <c r="M25" s="692"/>
      <c r="N25" s="692"/>
      <c r="O25" s="692"/>
      <c r="P25" s="681"/>
      <c r="Q25" s="692"/>
      <c r="R25" s="692"/>
      <c r="S25" s="692"/>
      <c r="T25" s="692"/>
      <c r="U25" s="692"/>
      <c r="V25" s="675" t="str">
        <f aca="false">+IF(O25="","",O25)</f>
        <v/>
      </c>
      <c r="Y25" s="675" t="str">
        <f aca="false">+IF(S25="","",S25)</f>
        <v/>
      </c>
      <c r="Z25" s="711"/>
      <c r="AA25" s="712"/>
      <c r="AH25" s="520"/>
    </row>
    <row r="26" customFormat="false" ht="27.75" hidden="false" customHeight="true" outlineLevel="0" collapsed="false">
      <c r="A26" s="713"/>
      <c r="B26" s="710"/>
      <c r="C26" s="710"/>
      <c r="D26" s="710"/>
      <c r="E26" s="710"/>
      <c r="F26" s="710"/>
      <c r="G26" s="710"/>
      <c r="H26" s="710"/>
      <c r="I26" s="710"/>
      <c r="K26" s="692"/>
      <c r="L26" s="692"/>
      <c r="M26" s="692"/>
      <c r="N26" s="692"/>
      <c r="O26" s="692"/>
      <c r="P26" s="714"/>
      <c r="Q26" s="692"/>
      <c r="R26" s="692"/>
      <c r="S26" s="692"/>
      <c r="T26" s="692"/>
      <c r="U26" s="692"/>
      <c r="V26" s="675"/>
      <c r="Z26" s="715" t="s">
        <v>335</v>
      </c>
      <c r="AA26" s="716" t="n">
        <f aca="false">SUM(AA11:AA25)</f>
        <v>0</v>
      </c>
    </row>
    <row r="27" customFormat="false" ht="26.25" hidden="false" customHeight="true" outlineLevel="0" collapsed="false">
      <c r="A27" s="713"/>
      <c r="B27" s="710"/>
      <c r="C27" s="710"/>
      <c r="D27" s="710"/>
      <c r="E27" s="710"/>
      <c r="F27" s="710"/>
      <c r="G27" s="710"/>
      <c r="H27" s="710"/>
      <c r="I27" s="710"/>
      <c r="K27" s="717" t="str">
        <f aca="false">Z29</f>
        <v>Eng.  Eq FEM</v>
      </c>
      <c r="L27" s="717"/>
      <c r="M27" s="718" t="n">
        <f aca="false">K15</f>
        <v>0</v>
      </c>
      <c r="N27" s="719" t="s">
        <v>132</v>
      </c>
      <c r="O27" s="720" t="n">
        <f aca="false">AA29</f>
        <v>0</v>
      </c>
      <c r="P27" s="721" t="n">
        <f aca="false">M27*O27</f>
        <v>0</v>
      </c>
      <c r="Q27" s="722" t="n">
        <f aca="false">P27+P28</f>
        <v>0</v>
      </c>
      <c r="R27" s="722"/>
      <c r="S27" s="722"/>
      <c r="T27" s="722"/>
      <c r="U27" s="722"/>
      <c r="V27" s="675"/>
      <c r="Z27" s="723" t="n">
        <f aca="false">+'[2]2 par équipes'!AF58</f>
        <v>0</v>
      </c>
      <c r="AA27" s="723"/>
    </row>
    <row r="28" customFormat="false" ht="35.25" hidden="false" customHeight="true" outlineLevel="0" collapsed="false">
      <c r="A28" s="713"/>
      <c r="H28" s="724"/>
      <c r="K28" s="725" t="str">
        <f aca="false">Z30</f>
        <v>Eng.  Eq MESS</v>
      </c>
      <c r="L28" s="725"/>
      <c r="M28" s="718" t="n">
        <f aca="false">Q15</f>
        <v>0</v>
      </c>
      <c r="N28" s="719" t="s">
        <v>132</v>
      </c>
      <c r="O28" s="720" t="n">
        <f aca="false">AA30</f>
        <v>0</v>
      </c>
      <c r="P28" s="721" t="n">
        <f aca="false">M28*O28</f>
        <v>0</v>
      </c>
      <c r="Q28" s="722"/>
      <c r="R28" s="722"/>
      <c r="S28" s="722"/>
      <c r="T28" s="722"/>
      <c r="U28" s="722"/>
      <c r="V28" s="675"/>
      <c r="Z28" s="723"/>
      <c r="AA28" s="723"/>
    </row>
    <row r="29" customFormat="false" ht="21.75" hidden="false" customHeight="true" outlineLevel="0" collapsed="false">
      <c r="A29" s="713"/>
      <c r="B29" s="726" t="n">
        <v>1</v>
      </c>
      <c r="C29" s="727" t="s">
        <v>336</v>
      </c>
      <c r="D29" s="728"/>
      <c r="E29" s="728"/>
      <c r="F29" s="728"/>
      <c r="G29" s="728"/>
      <c r="H29" s="728"/>
      <c r="I29" s="729"/>
      <c r="K29" s="730" t="s">
        <v>337</v>
      </c>
      <c r="L29" s="730"/>
      <c r="M29" s="730"/>
      <c r="N29" s="730"/>
      <c r="O29" s="730"/>
      <c r="P29" s="730"/>
      <c r="Q29" s="730"/>
      <c r="R29" s="730"/>
      <c r="S29" s="730"/>
      <c r="T29" s="730"/>
      <c r="U29" s="730"/>
      <c r="V29" s="675"/>
      <c r="Z29" s="731" t="s">
        <v>338</v>
      </c>
      <c r="AA29" s="732" t="n">
        <f aca="false">+XXX1!G9</f>
        <v>0</v>
      </c>
    </row>
    <row r="30" customFormat="false" ht="21.75" hidden="false" customHeight="true" outlineLevel="0" collapsed="false">
      <c r="A30" s="713"/>
      <c r="B30" s="733" t="n">
        <v>2</v>
      </c>
      <c r="C30" s="734" t="s">
        <v>339</v>
      </c>
      <c r="D30" s="735"/>
      <c r="E30" s="735"/>
      <c r="F30" s="735"/>
      <c r="G30" s="735"/>
      <c r="H30" s="735"/>
      <c r="I30" s="696"/>
      <c r="K30" s="549"/>
      <c r="L30" s="736" t="n">
        <f aca="false">SUM(M11:M25)</f>
        <v>0</v>
      </c>
      <c r="M30" s="549"/>
      <c r="N30" s="549"/>
      <c r="O30" s="549"/>
      <c r="P30" s="549" t="n">
        <f aca="false">SUM(Q11:Q25)</f>
        <v>0</v>
      </c>
      <c r="Q30" s="549"/>
      <c r="R30" s="549"/>
      <c r="S30" s="549"/>
      <c r="T30" s="549" t="n">
        <f aca="false">SUM(U11:U25)</f>
        <v>0</v>
      </c>
      <c r="U30" s="549"/>
      <c r="V30" s="675"/>
      <c r="Z30" s="731" t="s">
        <v>340</v>
      </c>
      <c r="AA30" s="732" t="n">
        <f aca="false">+XXX1!G13</f>
        <v>0</v>
      </c>
    </row>
    <row r="31" customFormat="false" ht="30.75" hidden="false" customHeight="true" outlineLevel="0" collapsed="false">
      <c r="A31" s="713"/>
      <c r="B31" s="737" t="n">
        <v>3</v>
      </c>
      <c r="C31" s="738"/>
      <c r="D31" s="739"/>
      <c r="E31" s="739"/>
      <c r="F31" s="739"/>
      <c r="G31" s="739"/>
      <c r="H31" s="739"/>
      <c r="I31" s="740"/>
      <c r="J31" s="661" t="n">
        <v>29</v>
      </c>
      <c r="K31" s="741" t="s">
        <v>136</v>
      </c>
      <c r="L31" s="741"/>
      <c r="M31" s="742" t="str">
        <f aca="false">IF('3 RENSEIGNEMENTS'!M28="","",'3 RENSEIGNEMENTS'!M28)</f>
        <v/>
      </c>
      <c r="N31" s="742"/>
      <c r="O31" s="742"/>
      <c r="P31" s="742"/>
      <c r="Q31" s="742"/>
      <c r="R31" s="743" t="s">
        <v>137</v>
      </c>
      <c r="S31" s="743"/>
      <c r="T31" s="744" t="str">
        <f aca="false">IF('3 RENSEIGNEMENTS'!T28="","",'3 RENSEIGNEMENTS'!T28)</f>
        <v/>
      </c>
      <c r="U31" s="744"/>
      <c r="V31" s="675"/>
      <c r="Z31" s="736" t="n">
        <v>30</v>
      </c>
    </row>
    <row r="32" customFormat="false" ht="36.75" hidden="false" customHeight="true" outlineLevel="0" collapsed="false">
      <c r="A32" s="713"/>
      <c r="J32" s="661" t="n">
        <v>28</v>
      </c>
      <c r="K32" s="745" t="s">
        <v>65</v>
      </c>
      <c r="L32" s="745"/>
      <c r="M32" s="746" t="str">
        <f aca="false">IF('3 RENSEIGNEMENTS'!M29="","",'3 RENSEIGNEMENTS'!M29:Q29)</f>
        <v/>
      </c>
      <c r="N32" s="746"/>
      <c r="O32" s="746"/>
      <c r="P32" s="746"/>
      <c r="Q32" s="746"/>
      <c r="R32" s="747" t="s">
        <v>138</v>
      </c>
      <c r="S32" s="747"/>
      <c r="T32" s="744"/>
      <c r="U32" s="744"/>
      <c r="V32" s="675"/>
      <c r="Z32" s="578" t="n">
        <f aca="false">+AA11</f>
        <v>0</v>
      </c>
      <c r="AA32" s="748" t="n">
        <f aca="false">+Z32*AA29</f>
        <v>0</v>
      </c>
    </row>
    <row r="33" customFormat="false" ht="29.25" hidden="false" customHeight="true" outlineLevel="0" collapsed="false">
      <c r="A33" s="661" t="n">
        <v>15</v>
      </c>
      <c r="B33" s="749" t="s">
        <v>139</v>
      </c>
      <c r="C33" s="750" t="e">
        <f aca="false">IF(#REF!="","",#REF!)</f>
        <v>#VALUE!</v>
      </c>
      <c r="D33" s="750"/>
      <c r="E33" s="750"/>
      <c r="F33" s="750"/>
      <c r="G33" s="750"/>
      <c r="H33" s="750"/>
      <c r="I33" s="750"/>
      <c r="J33" s="661" t="n">
        <v>19</v>
      </c>
      <c r="K33" s="751" t="s">
        <v>141</v>
      </c>
      <c r="L33" s="751"/>
      <c r="M33" s="752" t="s">
        <v>142</v>
      </c>
      <c r="N33" s="752"/>
      <c r="O33" s="753" t="n">
        <f aca="false">'3 RENSEIGNEMENTS'!O30:U30</f>
        <v>0</v>
      </c>
      <c r="P33" s="753"/>
      <c r="Q33" s="753"/>
      <c r="R33" s="753"/>
      <c r="S33" s="753"/>
      <c r="T33" s="753"/>
      <c r="U33" s="753"/>
      <c r="V33" s="675"/>
      <c r="Z33" s="578" t="n">
        <f aca="false">+AA12</f>
        <v>0</v>
      </c>
      <c r="AA33" s="748" t="n">
        <f aca="false">+Z33*AA30</f>
        <v>0</v>
      </c>
    </row>
    <row r="34" customFormat="false" ht="24.75" hidden="false" customHeight="true" outlineLevel="0" collapsed="false">
      <c r="J34" s="661" t="n">
        <v>20</v>
      </c>
      <c r="K34" s="751"/>
      <c r="L34" s="751"/>
      <c r="M34" s="754" t="s">
        <v>143</v>
      </c>
      <c r="N34" s="754"/>
      <c r="O34" s="755" t="n">
        <f aca="false">'3 RENSEIGNEMENTS'!O31:U31</f>
        <v>0</v>
      </c>
      <c r="P34" s="755"/>
      <c r="Q34" s="755"/>
      <c r="R34" s="755"/>
      <c r="S34" s="755"/>
      <c r="T34" s="755"/>
      <c r="U34" s="755"/>
      <c r="V34" s="675"/>
    </row>
    <row r="35" customFormat="false" ht="21.75" hidden="false" customHeight="true" outlineLevel="0" collapsed="false">
      <c r="A35" s="661" t="n">
        <v>13</v>
      </c>
      <c r="B35" s="756" t="s">
        <v>341</v>
      </c>
      <c r="C35" s="756"/>
      <c r="D35" s="757" t="e">
        <f aca="false">IF(#REF!="","",#REF!)</f>
        <v>#VALUE!</v>
      </c>
      <c r="E35" s="757"/>
      <c r="F35" s="757"/>
      <c r="G35" s="757"/>
      <c r="H35" s="757"/>
      <c r="I35" s="757"/>
      <c r="J35" s="661" t="n">
        <v>21</v>
      </c>
      <c r="K35" s="758" t="s">
        <v>144</v>
      </c>
      <c r="L35" s="758"/>
      <c r="M35" s="754"/>
      <c r="N35" s="754"/>
      <c r="O35" s="755" t="n">
        <f aca="false">'3 RENSEIGNEMENTS'!O32:U32</f>
        <v>0</v>
      </c>
      <c r="P35" s="755"/>
      <c r="Q35" s="755"/>
      <c r="R35" s="755"/>
      <c r="S35" s="755"/>
      <c r="T35" s="755"/>
      <c r="U35" s="755"/>
      <c r="V35" s="675"/>
    </row>
    <row r="36" customFormat="false" ht="29.25" hidden="false" customHeight="true" outlineLevel="0" collapsed="false">
      <c r="B36" s="759" t="s">
        <v>342</v>
      </c>
      <c r="C36" s="759"/>
      <c r="D36" s="757"/>
      <c r="E36" s="757"/>
      <c r="F36" s="757"/>
      <c r="G36" s="757"/>
      <c r="H36" s="757"/>
      <c r="I36" s="757"/>
      <c r="J36" s="661" t="n">
        <v>22</v>
      </c>
      <c r="K36" s="758"/>
      <c r="L36" s="758"/>
      <c r="M36" s="760" t="s">
        <v>343</v>
      </c>
      <c r="N36" s="760"/>
      <c r="O36" s="761" t="n">
        <f aca="false">'3 RENSEIGNEMENTS'!O33:P33</f>
        <v>0</v>
      </c>
      <c r="P36" s="761"/>
      <c r="Q36" s="762" t="s">
        <v>146</v>
      </c>
      <c r="R36" s="762"/>
      <c r="S36" s="763" t="n">
        <f aca="false">'3 RENSEIGNEMENTS'!S33:U33</f>
        <v>0</v>
      </c>
      <c r="T36" s="763"/>
      <c r="U36" s="763"/>
    </row>
    <row r="37" customFormat="false" ht="24.75" hidden="false" customHeight="true" outlineLevel="0" collapsed="false">
      <c r="A37" s="713"/>
      <c r="B37" s="759"/>
      <c r="C37" s="759"/>
      <c r="D37" s="757"/>
      <c r="E37" s="757"/>
      <c r="F37" s="757"/>
      <c r="G37" s="757"/>
      <c r="H37" s="757"/>
      <c r="I37" s="757"/>
      <c r="K37" s="758"/>
      <c r="L37" s="758"/>
      <c r="M37" s="764" t="s">
        <v>344</v>
      </c>
      <c r="N37" s="764"/>
      <c r="O37" s="765" t="n">
        <f aca="false">'3 RENSEIGNEMENTS'!O34:P34</f>
        <v>0</v>
      </c>
      <c r="P37" s="765"/>
      <c r="Q37" s="766" t="s">
        <v>147</v>
      </c>
      <c r="R37" s="766"/>
      <c r="S37" s="767" t="n">
        <f aca="false">'3 RENSEIGNEMENTS'!S34:U34</f>
        <v>0</v>
      </c>
      <c r="T37" s="767"/>
      <c r="U37" s="767"/>
    </row>
    <row r="38" customFormat="false" ht="21.75" hidden="false" customHeight="true" outlineLevel="0" collapsed="false"/>
    <row r="39" customFormat="false" ht="21.75" hidden="false" customHeight="true" outlineLevel="0" collapsed="false">
      <c r="B39" s="469" t="s">
        <v>345</v>
      </c>
      <c r="C39" s="469"/>
      <c r="D39" s="469"/>
      <c r="E39" s="469"/>
      <c r="F39" s="469"/>
      <c r="G39" s="469"/>
      <c r="H39" s="469"/>
      <c r="I39" s="469"/>
      <c r="J39" s="469"/>
      <c r="K39" s="469"/>
      <c r="L39" s="469"/>
      <c r="M39" s="469"/>
      <c r="N39" s="469"/>
      <c r="O39" s="469"/>
      <c r="P39" s="469"/>
      <c r="Q39" s="469"/>
      <c r="R39" s="469"/>
      <c r="S39" s="469"/>
      <c r="T39" s="469"/>
      <c r="U39" s="469"/>
    </row>
  </sheetData>
  <sheetProtection sheet="true" password="e3bb" objects="true" scenarios="true"/>
  <mergeCells count="61">
    <mergeCell ref="C3:U3"/>
    <mergeCell ref="C4:U4"/>
    <mergeCell ref="C5:U5"/>
    <mergeCell ref="C6:U6"/>
    <mergeCell ref="C8:I8"/>
    <mergeCell ref="K8:U8"/>
    <mergeCell ref="B9:B11"/>
    <mergeCell ref="C9:I9"/>
    <mergeCell ref="K9:U11"/>
    <mergeCell ref="C10:I10"/>
    <mergeCell ref="Z10:AA10"/>
    <mergeCell ref="C11:I11"/>
    <mergeCell ref="K12:O14"/>
    <mergeCell ref="Q12:U14"/>
    <mergeCell ref="C13:I13"/>
    <mergeCell ref="B14:B17"/>
    <mergeCell ref="C14:I14"/>
    <mergeCell ref="C15:I15"/>
    <mergeCell ref="K15:O26"/>
    <mergeCell ref="Q15:U26"/>
    <mergeCell ref="D16:E16"/>
    <mergeCell ref="G16:H16"/>
    <mergeCell ref="D17:E17"/>
    <mergeCell ref="G17:I17"/>
    <mergeCell ref="C18:I18"/>
    <mergeCell ref="B20:I21"/>
    <mergeCell ref="B22:I22"/>
    <mergeCell ref="B23:I24"/>
    <mergeCell ref="B25:I27"/>
    <mergeCell ref="K27:L27"/>
    <mergeCell ref="Q27:U28"/>
    <mergeCell ref="Z27:AA28"/>
    <mergeCell ref="K28:L28"/>
    <mergeCell ref="K29:U29"/>
    <mergeCell ref="K31:L31"/>
    <mergeCell ref="M31:Q31"/>
    <mergeCell ref="R31:S31"/>
    <mergeCell ref="T31:U32"/>
    <mergeCell ref="K32:L32"/>
    <mergeCell ref="M32:Q32"/>
    <mergeCell ref="R32:S32"/>
    <mergeCell ref="C33:I33"/>
    <mergeCell ref="K33:L34"/>
    <mergeCell ref="M33:N33"/>
    <mergeCell ref="O33:U33"/>
    <mergeCell ref="M34:N35"/>
    <mergeCell ref="O34:U34"/>
    <mergeCell ref="B35:C35"/>
    <mergeCell ref="D35:I37"/>
    <mergeCell ref="K35:L37"/>
    <mergeCell ref="O35:U35"/>
    <mergeCell ref="B36:C37"/>
    <mergeCell ref="M36:N36"/>
    <mergeCell ref="O36:P36"/>
    <mergeCell ref="Q36:R36"/>
    <mergeCell ref="S36:U36"/>
    <mergeCell ref="M37:N37"/>
    <mergeCell ref="O37:P37"/>
    <mergeCell ref="Q37:R37"/>
    <mergeCell ref="S37:U37"/>
    <mergeCell ref="B39:U39"/>
  </mergeCells>
  <printOptions headings="false" gridLines="false" gridLinesSet="true" horizontalCentered="true" verticalCentered="true"/>
  <pageMargins left="0.196527777777778" right="0.196527777777778" top="0.196527777777778" bottom="0.196527777777778" header="0.511805555555555" footer="0.118055555555556"/>
  <pageSetup paperSize="9" scale="100" firstPageNumber="0" fitToWidth="1" fitToHeight="1" pageOrder="downThenOver" orientation="landscape" blackAndWhite="false" draft="false" cellComments="none" useFirstPageNumber="false" horizontalDpi="300" verticalDpi="300" copies="1"/>
  <headerFooter differentFirst="false" differentOddEven="false">
    <oddHeader/>
    <oddFooter>&amp;R&amp;14&amp;D</oddFooter>
  </headerFooter>
  <drawing r:id="rId1"/>
</worksheet>
</file>

<file path=xl/worksheets/sheet8.xml><?xml version="1.0" encoding="utf-8"?>
<worksheet xmlns="http://schemas.openxmlformats.org/spreadsheetml/2006/main" xmlns:r="http://schemas.openxmlformats.org/officeDocument/2006/relationships">
  <sheetPr filterMode="false">
    <pageSetUpPr fitToPage="true"/>
  </sheetPr>
  <dimension ref="A1:AB90"/>
  <sheetViews>
    <sheetView showFormulas="false" showGridLines="true" showRowColHeaders="true" showZeros="true" rightToLeft="false" tabSelected="false" showOutlineSymbols="true" defaultGridColor="true" view="normal" topLeftCell="A1" colorId="64" zoomScale="50" zoomScaleNormal="50" zoomScalePageLayoutView="100" workbookViewId="0">
      <selection pane="topLeft" activeCell="K30" activeCellId="0" sqref="K30"/>
    </sheetView>
  </sheetViews>
  <sheetFormatPr defaultRowHeight="13" outlineLevelRow="0" outlineLevelCol="0"/>
  <cols>
    <col collapsed="false" customWidth="true" hidden="false" outlineLevel="0" max="1" min="1" style="100" width="8.51"/>
    <col collapsed="false" customWidth="true" hidden="false" outlineLevel="0" max="2" min="2" style="100" width="8.83"/>
    <col collapsed="false" customWidth="true" hidden="false" outlineLevel="0" max="3" min="3" style="100" width="7.34"/>
    <col collapsed="false" customWidth="true" hidden="false" outlineLevel="0" max="4" min="4" style="100" width="8.51"/>
    <col collapsed="false" customWidth="true" hidden="false" outlineLevel="0" max="5" min="5" style="100" width="25.16"/>
    <col collapsed="false" customWidth="true" hidden="false" outlineLevel="0" max="6" min="6" style="100" width="12.17"/>
    <col collapsed="false" customWidth="true" hidden="false" outlineLevel="0" max="7" min="7" style="100" width="25.67"/>
    <col collapsed="false" customWidth="true" hidden="false" outlineLevel="0" max="8" min="8" style="100" width="15.66"/>
    <col collapsed="false" customWidth="true" hidden="false" outlineLevel="0" max="10" min="9" style="100" width="6.66"/>
    <col collapsed="false" customWidth="true" hidden="false" outlineLevel="0" max="11" min="11" style="100" width="25.67"/>
    <col collapsed="false" customWidth="true" hidden="false" outlineLevel="0" max="12" min="12" style="100" width="15.66"/>
    <col collapsed="false" customWidth="true" hidden="false" outlineLevel="0" max="13" min="13" style="100" width="6.66"/>
    <col collapsed="false" customWidth="true" hidden="false" outlineLevel="0" max="14" min="14" style="100" width="25.51"/>
    <col collapsed="false" customWidth="true" hidden="false" outlineLevel="0" max="15" min="15" style="100" width="10.16"/>
    <col collapsed="false" customWidth="true" hidden="false" outlineLevel="0" max="16" min="16" style="100" width="7.49"/>
    <col collapsed="false" customWidth="true" hidden="false" outlineLevel="0" max="17" min="17" style="100" width="10.84"/>
    <col collapsed="false" customWidth="true" hidden="false" outlineLevel="0" max="18" min="18" style="100" width="22.16"/>
    <col collapsed="false" customWidth="true" hidden="false" outlineLevel="0" max="19" min="19" style="100" width="18.33"/>
    <col collapsed="false" customWidth="true" hidden="false" outlineLevel="0" max="20" min="20" style="100" width="10.84"/>
    <col collapsed="false" customWidth="true" hidden="false" outlineLevel="0" max="21" min="21" style="578" width="6.83"/>
    <col collapsed="false" customWidth="true" hidden="false" outlineLevel="0" max="22" min="22" style="100" width="20.99"/>
    <col collapsed="false" customWidth="false" hidden="false" outlineLevel="0" max="23" min="23" style="100" width="11.5"/>
    <col collapsed="false" customWidth="true" hidden="false" outlineLevel="0" max="24" min="24" style="100" width="10.84"/>
    <col collapsed="false" customWidth="true" hidden="false" outlineLevel="0" max="25" min="25" style="578" width="5.01"/>
    <col collapsed="false" customWidth="true" hidden="false" outlineLevel="0" max="26" min="26" style="100" width="10.84"/>
    <col collapsed="false" customWidth="true" hidden="false" outlineLevel="0" max="27" min="27" style="100" width="7.49"/>
    <col collapsed="false" customWidth="true" hidden="false" outlineLevel="0" max="32" min="28" style="100" width="10.84"/>
    <col collapsed="false" customWidth="true" hidden="false" outlineLevel="0" max="37" min="33" style="0" width="10.67"/>
    <col collapsed="false" customWidth="true" hidden="false" outlineLevel="0" max="1025" min="38" style="100" width="10.84"/>
  </cols>
  <sheetData>
    <row r="1" customFormat="false" ht="30.75" hidden="false" customHeight="true" outlineLevel="0" collapsed="false">
      <c r="B1" s="768" t="n">
        <v>1</v>
      </c>
      <c r="C1" s="546"/>
      <c r="D1" s="769" t="e">
        <f aca="false">VLOOKUP(B1,titres,2)</f>
        <v>#REF!</v>
      </c>
      <c r="E1" s="769"/>
      <c r="F1" s="769"/>
      <c r="G1" s="769"/>
      <c r="H1" s="769"/>
      <c r="I1" s="769"/>
      <c r="J1" s="769"/>
      <c r="K1" s="769"/>
      <c r="L1" s="769"/>
      <c r="M1" s="769"/>
      <c r="N1" s="769"/>
      <c r="O1" s="176"/>
      <c r="S1" s="465"/>
      <c r="T1" s="465"/>
      <c r="U1" s="465"/>
      <c r="V1" s="465"/>
      <c r="W1" s="465"/>
    </row>
    <row r="2" customFormat="false" ht="21" hidden="false" customHeight="true" outlineLevel="0" collapsed="false">
      <c r="B2" s="768" t="n">
        <v>2</v>
      </c>
      <c r="C2" s="546"/>
      <c r="D2" s="769" t="e">
        <f aca="false">VLOOKUP(B2,titres,2)</f>
        <v>#REF!</v>
      </c>
      <c r="E2" s="769"/>
      <c r="F2" s="769"/>
      <c r="G2" s="769"/>
      <c r="H2" s="769"/>
      <c r="I2" s="769"/>
      <c r="J2" s="769"/>
      <c r="K2" s="769"/>
      <c r="L2" s="769"/>
      <c r="M2" s="769"/>
      <c r="N2" s="769"/>
      <c r="O2" s="176"/>
      <c r="S2" s="465"/>
      <c r="T2" s="465"/>
      <c r="U2" s="465"/>
      <c r="V2" s="465"/>
      <c r="W2" s="465"/>
    </row>
    <row r="3" customFormat="false" ht="23" hidden="false" customHeight="false" outlineLevel="0" collapsed="false">
      <c r="B3" s="768" t="n">
        <v>3</v>
      </c>
      <c r="C3" s="546"/>
      <c r="D3" s="769" t="e">
        <f aca="false">VLOOKUP(B3,titres,2)</f>
        <v>#REF!</v>
      </c>
      <c r="E3" s="769"/>
      <c r="F3" s="769"/>
      <c r="G3" s="769"/>
      <c r="H3" s="769"/>
      <c r="I3" s="769"/>
      <c r="J3" s="769"/>
      <c r="K3" s="769"/>
      <c r="L3" s="769"/>
      <c r="M3" s="769"/>
      <c r="N3" s="769"/>
      <c r="O3" s="176"/>
      <c r="S3" s="465"/>
      <c r="T3" s="465"/>
      <c r="U3" s="465"/>
      <c r="V3" s="465"/>
      <c r="W3" s="465"/>
    </row>
    <row r="4" customFormat="false" ht="20.25" hidden="false" customHeight="true" outlineLevel="0" collapsed="false">
      <c r="B4" s="768" t="n">
        <v>4</v>
      </c>
      <c r="C4" s="546"/>
      <c r="D4" s="769" t="e">
        <f aca="false">VLOOKUP(B4,titres,2)</f>
        <v>#REF!</v>
      </c>
      <c r="E4" s="769"/>
      <c r="F4" s="769"/>
      <c r="G4" s="769"/>
      <c r="H4" s="769"/>
      <c r="I4" s="769"/>
      <c r="J4" s="769"/>
      <c r="K4" s="769"/>
      <c r="L4" s="769"/>
      <c r="M4" s="769"/>
      <c r="N4" s="769"/>
      <c r="O4" s="176"/>
      <c r="S4" s="465"/>
      <c r="T4" s="465"/>
      <c r="U4" s="465"/>
      <c r="V4" s="465"/>
      <c r="W4" s="465"/>
    </row>
    <row r="5" s="106" customFormat="true" ht="31.5" hidden="false" customHeight="true" outlineLevel="0" collapsed="false">
      <c r="B5" s="770"/>
      <c r="C5" s="771" t="s">
        <v>346</v>
      </c>
      <c r="D5" s="771"/>
      <c r="E5" s="771"/>
      <c r="F5" s="771"/>
      <c r="G5" s="771"/>
      <c r="H5" s="771"/>
      <c r="I5" s="771"/>
      <c r="J5" s="771"/>
      <c r="K5" s="771"/>
      <c r="L5" s="771"/>
      <c r="M5" s="771"/>
      <c r="N5" s="771"/>
      <c r="O5" s="772" t="s">
        <v>347</v>
      </c>
      <c r="P5" s="772"/>
      <c r="Q5" s="773" t="s">
        <v>66</v>
      </c>
      <c r="R5" s="774" t="s">
        <v>348</v>
      </c>
      <c r="S5" s="774" t="s">
        <v>349</v>
      </c>
      <c r="T5" s="714"/>
      <c r="U5" s="714"/>
      <c r="V5" s="714"/>
      <c r="W5" s="714"/>
      <c r="Y5" s="775"/>
    </row>
    <row r="6" customFormat="false" ht="31.5" hidden="false" customHeight="true" outlineLevel="0" collapsed="false">
      <c r="A6" s="776" t="s">
        <v>350</v>
      </c>
      <c r="B6" s="776"/>
      <c r="C6" s="777"/>
      <c r="D6" s="778"/>
      <c r="E6" s="779"/>
      <c r="F6" s="779"/>
      <c r="G6" s="771" t="s">
        <v>351</v>
      </c>
      <c r="H6" s="771"/>
      <c r="I6" s="771"/>
      <c r="J6" s="780"/>
      <c r="K6" s="557" t="s">
        <v>352</v>
      </c>
      <c r="L6" s="557"/>
      <c r="M6" s="557"/>
      <c r="N6" s="773" t="s">
        <v>65</v>
      </c>
      <c r="O6" s="772"/>
      <c r="P6" s="772"/>
      <c r="Q6" s="781"/>
      <c r="R6" s="774"/>
      <c r="S6" s="774"/>
      <c r="T6" s="714"/>
      <c r="U6" s="714"/>
      <c r="V6" s="714"/>
      <c r="W6" s="714"/>
      <c r="Y6" s="775"/>
    </row>
    <row r="7" customFormat="false" ht="21.75" hidden="false" customHeight="true" outlineLevel="0" collapsed="false">
      <c r="A7" s="782" t="s">
        <v>353</v>
      </c>
      <c r="B7" s="783" t="s">
        <v>354</v>
      </c>
      <c r="C7" s="784" t="s">
        <v>355</v>
      </c>
      <c r="D7" s="785" t="s">
        <v>356</v>
      </c>
      <c r="E7" s="786" t="s">
        <v>357</v>
      </c>
      <c r="F7" s="787" t="s">
        <v>77</v>
      </c>
      <c r="G7" s="788" t="s">
        <v>62</v>
      </c>
      <c r="H7" s="789" t="s">
        <v>63</v>
      </c>
      <c r="I7" s="790" t="s">
        <v>64</v>
      </c>
      <c r="J7" s="791"/>
      <c r="K7" s="788" t="s">
        <v>62</v>
      </c>
      <c r="L7" s="789" t="s">
        <v>63</v>
      </c>
      <c r="M7" s="790" t="s">
        <v>64</v>
      </c>
      <c r="N7" s="773"/>
      <c r="O7" s="772"/>
      <c r="P7" s="772"/>
      <c r="Q7" s="781" t="s">
        <v>64</v>
      </c>
      <c r="R7" s="774"/>
      <c r="S7" s="774"/>
      <c r="U7" s="775"/>
      <c r="Y7" s="775"/>
    </row>
    <row r="8" customFormat="false" ht="18" hidden="false" customHeight="true" outlineLevel="0" collapsed="false">
      <c r="A8" s="792" t="e">
        <f aca="false">'2  doubles et doubles mixtes'!#ref!</f>
        <v>#VALUE!</v>
      </c>
      <c r="B8" s="792" t="e">
        <f aca="false">'2  doubles et doubles mixtes'!#ref!</f>
        <v>#VALUE!</v>
      </c>
      <c r="C8" s="793"/>
      <c r="D8" s="794" t="e">
        <f aca="false">+'2  doubles et doubles mixtes'!#ref!</f>
        <v>#VALUE!</v>
      </c>
      <c r="E8" s="795" t="e">
        <f aca="false">IF(D8="","",VLOOKUP(D8,ser,4))</f>
        <v>#VALUE!</v>
      </c>
      <c r="F8" s="796"/>
      <c r="G8" s="797" t="e">
        <f aca="false">IF(A8="","",VLOOKUP(A8,[0]!lt,2))</f>
        <v>#VALUE!</v>
      </c>
      <c r="H8" s="798" t="e">
        <f aca="false">IF(A8="","",VLOOKUP(A8,[0]!lt,3))</f>
        <v>#VALUE!</v>
      </c>
      <c r="I8" s="799" t="e">
        <f aca="false">IF(A8="","",VLOOKUP(A8,[0]!lt,5))</f>
        <v>#VALUE!</v>
      </c>
      <c r="J8" s="800"/>
      <c r="K8" s="797" t="e">
        <f aca="false">IF(B8="","",VLOOKUP(B8,[0]!lt,2))</f>
        <v>#VALUE!</v>
      </c>
      <c r="L8" s="798" t="e">
        <f aca="false">IF(B8="","",VLOOKUP(B8,[0]!lt,3))</f>
        <v>#VALUE!</v>
      </c>
      <c r="M8" s="801" t="e">
        <f aca="false">IF(B8="","",VLOOKUP(B8,[0]!lt,5))</f>
        <v>#VALUE!</v>
      </c>
      <c r="N8" s="802" t="e">
        <f aca="false">IF(A8="","",VLOOKUP(A8,[0]!lt,4))</f>
        <v>#VALUE!</v>
      </c>
      <c r="O8" s="803" t="e">
        <f aca="false">IF(A8="","",VLOOKUP(A8,[0]!lt,8))</f>
        <v>#VALUE!</v>
      </c>
      <c r="P8" s="803" t="e">
        <f aca="false">IF(B8="","",VLOOKUP(B8,[0]!lt,8))</f>
        <v>#VALUE!</v>
      </c>
      <c r="Q8" s="804" t="e">
        <f aca="false" t="array" ref="Q8:Q8">IF(I8:M8="","",SUM(I8+M8))</f>
        <v>#VALUE!</v>
      </c>
      <c r="R8" s="802" t="e">
        <f aca="false">IF(B8="","",VLOOKUP(B8,[0]!lt,4))</f>
        <v>#VALUE!</v>
      </c>
      <c r="S8" s="804" t="e">
        <f aca="false">IF(N8=R8,N8,CONCATENATE(N8," / ",R8))</f>
        <v>#VALUE!</v>
      </c>
      <c r="T8" s="805" t="n">
        <v>1</v>
      </c>
      <c r="U8" s="806" t="e">
        <f aca="false">+A8</f>
        <v>#VALUE!</v>
      </c>
      <c r="V8" s="100" t="e">
        <f aca="false">CONCATENATE(G8,"  ",H8,"  ",I8)</f>
        <v>#VALUE!</v>
      </c>
      <c r="W8" s="100" t="e">
        <f aca="false">CONCATENATE(K8,"  ",L8,"  ",M8)</f>
        <v>#VALUE!</v>
      </c>
      <c r="X8" s="100" t="e">
        <f aca="false">+S8</f>
        <v>#VALUE!</v>
      </c>
      <c r="Y8" s="806" t="e">
        <f aca="false">+B8</f>
        <v>#VALUE!</v>
      </c>
      <c r="Z8" s="100" t="e">
        <f aca="false">+O8</f>
        <v>#VALUE!</v>
      </c>
      <c r="AA8" s="100" t="e">
        <f aca="false">+P8</f>
        <v>#VALUE!</v>
      </c>
      <c r="AB8" s="100" t="e">
        <f aca="false">CONCATENATE(D8," / ",E8)</f>
        <v>#VALUE!</v>
      </c>
    </row>
    <row r="9" customFormat="false" ht="18" hidden="false" customHeight="true" outlineLevel="0" collapsed="false">
      <c r="A9" s="792" t="e">
        <f aca="false">'2  doubles et doubles mixtes'!#ref!</f>
        <v>#VALUE!</v>
      </c>
      <c r="B9" s="792" t="e">
        <f aca="false">'2  doubles et doubles mixtes'!#ref!</f>
        <v>#VALUE!</v>
      </c>
      <c r="C9" s="807"/>
      <c r="D9" s="794" t="e">
        <f aca="false">+'2  doubles et doubles mixtes'!#ref!</f>
        <v>#VALUE!</v>
      </c>
      <c r="E9" s="795" t="e">
        <f aca="false">IF(D9="","",VLOOKUP(D9,ser,4))</f>
        <v>#VALUE!</v>
      </c>
      <c r="F9" s="796"/>
      <c r="G9" s="797" t="e">
        <f aca="false">IF(A9="","",VLOOKUP(A9,[0]!lt,2))</f>
        <v>#VALUE!</v>
      </c>
      <c r="H9" s="798" t="e">
        <f aca="false">IF(A9="","",VLOOKUP(A9,[0]!lt,3))</f>
        <v>#VALUE!</v>
      </c>
      <c r="I9" s="799" t="e">
        <f aca="false">IF(A9="","",VLOOKUP(A9,[0]!lt,5))</f>
        <v>#VALUE!</v>
      </c>
      <c r="J9" s="808"/>
      <c r="K9" s="797" t="e">
        <f aca="false">IF(B9="","",VLOOKUP(B9,[0]!lt,2))</f>
        <v>#VALUE!</v>
      </c>
      <c r="L9" s="798" t="e">
        <f aca="false">IF(B9="","",VLOOKUP(B9,[0]!lt,3))</f>
        <v>#VALUE!</v>
      </c>
      <c r="M9" s="801" t="e">
        <f aca="false">IF(B9="","",VLOOKUP(B9,[0]!lt,5))</f>
        <v>#VALUE!</v>
      </c>
      <c r="N9" s="802" t="e">
        <f aca="false">IF(A9="","",VLOOKUP(A9,[0]!lt,4))</f>
        <v>#VALUE!</v>
      </c>
      <c r="O9" s="803" t="e">
        <f aca="false">IF(A9="","",VLOOKUP(A9,[0]!lt,8))</f>
        <v>#VALUE!</v>
      </c>
      <c r="P9" s="803" t="e">
        <f aca="false">IF(B9="","",VLOOKUP(B9,[0]!lt,8))</f>
        <v>#VALUE!</v>
      </c>
      <c r="Q9" s="804" t="e">
        <f aca="false" t="array" ref="Q9:Q9">IF(I9:M9="","",SUM(I9+M9))</f>
        <v>#VALUE!</v>
      </c>
      <c r="R9" s="802" t="e">
        <f aca="false">IF(B9="","",VLOOKUP(B9,[0]!lt,4))</f>
        <v>#VALUE!</v>
      </c>
      <c r="S9" s="804" t="e">
        <f aca="false">IF(N9=R9,N9,CONCATENATE(N9," / ",R9))</f>
        <v>#VALUE!</v>
      </c>
      <c r="T9" s="805" t="n">
        <v>2</v>
      </c>
      <c r="U9" s="806" t="e">
        <f aca="false">+A9</f>
        <v>#VALUE!</v>
      </c>
      <c r="V9" s="100" t="e">
        <f aca="false">CONCATENATE(G9,"  ",H9,"  ",I9)</f>
        <v>#VALUE!</v>
      </c>
      <c r="W9" s="100" t="e">
        <f aca="false">CONCATENATE(K9,"  ",L9,"  ",M9)</f>
        <v>#VALUE!</v>
      </c>
      <c r="X9" s="100" t="e">
        <f aca="false">+S9</f>
        <v>#VALUE!</v>
      </c>
      <c r="Y9" s="806" t="e">
        <f aca="false">+B9</f>
        <v>#VALUE!</v>
      </c>
      <c r="Z9" s="100" t="e">
        <f aca="false">+O9</f>
        <v>#VALUE!</v>
      </c>
      <c r="AA9" s="100" t="e">
        <f aca="false">+P9</f>
        <v>#VALUE!</v>
      </c>
      <c r="AB9" s="100" t="e">
        <f aca="false">CONCATENATE(D9," / ",E9)</f>
        <v>#VALUE!</v>
      </c>
    </row>
    <row r="10" customFormat="false" ht="18" hidden="false" customHeight="true" outlineLevel="0" collapsed="false">
      <c r="A10" s="792" t="e">
        <f aca="false">'2  doubles et doubles mixtes'!#ref!</f>
        <v>#VALUE!</v>
      </c>
      <c r="B10" s="792" t="e">
        <f aca="false">'2  doubles et doubles mixtes'!#ref!</f>
        <v>#VALUE!</v>
      </c>
      <c r="C10" s="807"/>
      <c r="D10" s="794" t="e">
        <f aca="false">+'2  doubles et doubles mixtes'!#ref!</f>
        <v>#VALUE!</v>
      </c>
      <c r="E10" s="795" t="e">
        <f aca="false">IF(D10="","",VLOOKUP(D10,ser,4))</f>
        <v>#VALUE!</v>
      </c>
      <c r="F10" s="796"/>
      <c r="G10" s="797" t="e">
        <f aca="false">IF(A10="","",VLOOKUP(A10,[0]!lt,2))</f>
        <v>#VALUE!</v>
      </c>
      <c r="H10" s="798" t="e">
        <f aca="false">IF(A10="","",VLOOKUP(A10,[0]!lt,3))</f>
        <v>#VALUE!</v>
      </c>
      <c r="I10" s="799" t="e">
        <f aca="false">IF(A10="","",VLOOKUP(A10,[0]!lt,5))</f>
        <v>#VALUE!</v>
      </c>
      <c r="J10" s="808"/>
      <c r="K10" s="797" t="e">
        <f aca="false">IF(B10="","",VLOOKUP(B10,[0]!lt,2))</f>
        <v>#VALUE!</v>
      </c>
      <c r="L10" s="798" t="e">
        <f aca="false">IF(B10="","",VLOOKUP(B10,[0]!lt,3))</f>
        <v>#VALUE!</v>
      </c>
      <c r="M10" s="801" t="e">
        <f aca="false">IF(B10="","",VLOOKUP(B10,[0]!lt,5))</f>
        <v>#VALUE!</v>
      </c>
      <c r="N10" s="802" t="e">
        <f aca="false">IF(A10="","",VLOOKUP(A10,[0]!lt,4))</f>
        <v>#VALUE!</v>
      </c>
      <c r="O10" s="803" t="e">
        <f aca="false">IF(A10="","",VLOOKUP(A10,[0]!lt,8))</f>
        <v>#VALUE!</v>
      </c>
      <c r="P10" s="803" t="e">
        <f aca="false">IF(B10="","",VLOOKUP(B10,[0]!lt,8))</f>
        <v>#VALUE!</v>
      </c>
      <c r="Q10" s="804" t="e">
        <f aca="false" t="array" ref="Q10:Q10">IF(I10:M10="","",SUM(I10+M10))</f>
        <v>#VALUE!</v>
      </c>
      <c r="R10" s="802" t="e">
        <f aca="false">IF(B10="","",VLOOKUP(B10,[0]!lt,4))</f>
        <v>#VALUE!</v>
      </c>
      <c r="S10" s="804" t="e">
        <f aca="false">IF(N10=R10,N10,CONCATENATE(N10," / ",R10))</f>
        <v>#VALUE!</v>
      </c>
      <c r="T10" s="805" t="n">
        <v>3</v>
      </c>
      <c r="U10" s="806" t="e">
        <f aca="false">+A10</f>
        <v>#VALUE!</v>
      </c>
      <c r="V10" s="100" t="e">
        <f aca="false">CONCATENATE(G10,"  ",H10,"  ",I10)</f>
        <v>#VALUE!</v>
      </c>
      <c r="W10" s="100" t="e">
        <f aca="false">CONCATENATE(K10,"  ",L10,"  ",M10)</f>
        <v>#VALUE!</v>
      </c>
      <c r="X10" s="100" t="e">
        <f aca="false">+S10</f>
        <v>#VALUE!</v>
      </c>
      <c r="Y10" s="806" t="e">
        <f aca="false">+B10</f>
        <v>#VALUE!</v>
      </c>
      <c r="Z10" s="100" t="e">
        <f aca="false">+O10</f>
        <v>#VALUE!</v>
      </c>
      <c r="AA10" s="100" t="e">
        <f aca="false">+P10</f>
        <v>#VALUE!</v>
      </c>
      <c r="AB10" s="100" t="e">
        <f aca="false">CONCATENATE(D10," / ",E10)</f>
        <v>#VALUE!</v>
      </c>
    </row>
    <row r="11" customFormat="false" ht="18" hidden="false" customHeight="true" outlineLevel="0" collapsed="false">
      <c r="A11" s="792" t="e">
        <f aca="false">'2  doubles et doubles mixtes'!#ref!</f>
        <v>#VALUE!</v>
      </c>
      <c r="B11" s="792" t="e">
        <f aca="false">'2  doubles et doubles mixtes'!#ref!</f>
        <v>#VALUE!</v>
      </c>
      <c r="C11" s="807"/>
      <c r="D11" s="794" t="e">
        <f aca="false">+'2  doubles et doubles mixtes'!#ref!</f>
        <v>#VALUE!</v>
      </c>
      <c r="E11" s="795" t="e">
        <f aca="false">IF(D11="","",VLOOKUP(D11,ser,4))</f>
        <v>#VALUE!</v>
      </c>
      <c r="F11" s="796"/>
      <c r="G11" s="797" t="e">
        <f aca="false">IF(A11="","",VLOOKUP(A11,[0]!lt,2))</f>
        <v>#VALUE!</v>
      </c>
      <c r="H11" s="798" t="e">
        <f aca="false">IF(A11="","",VLOOKUP(A11,[0]!lt,3))</f>
        <v>#VALUE!</v>
      </c>
      <c r="I11" s="799" t="e">
        <f aca="false">IF(A11="","",VLOOKUP(A11,[0]!lt,5))</f>
        <v>#VALUE!</v>
      </c>
      <c r="J11" s="808"/>
      <c r="K11" s="797" t="e">
        <f aca="false">IF(B11="","",VLOOKUP(B11,[0]!lt,2))</f>
        <v>#VALUE!</v>
      </c>
      <c r="L11" s="798" t="e">
        <f aca="false">IF(B11="","",VLOOKUP(B11,[0]!lt,3))</f>
        <v>#VALUE!</v>
      </c>
      <c r="M11" s="801" t="e">
        <f aca="false">IF(B11="","",VLOOKUP(B11,[0]!lt,5))</f>
        <v>#VALUE!</v>
      </c>
      <c r="N11" s="802" t="e">
        <f aca="false">IF(A11="","",VLOOKUP(A11,[0]!lt,4))</f>
        <v>#VALUE!</v>
      </c>
      <c r="O11" s="803" t="e">
        <f aca="false">IF(A11="","",VLOOKUP(A11,[0]!lt,8))</f>
        <v>#VALUE!</v>
      </c>
      <c r="P11" s="803" t="e">
        <f aca="false">IF(B11="","",VLOOKUP(B11,[0]!lt,8))</f>
        <v>#VALUE!</v>
      </c>
      <c r="Q11" s="804" t="e">
        <f aca="false" t="array" ref="Q11:Q11">IF(I11:M11="","",SUM(I11+M11))</f>
        <v>#VALUE!</v>
      </c>
      <c r="R11" s="802" t="e">
        <f aca="false">IF(B11="","",VLOOKUP(B11,[0]!lt,4))</f>
        <v>#VALUE!</v>
      </c>
      <c r="S11" s="804" t="e">
        <f aca="false">IF(N11=R11,N11,CONCATENATE(N11," / ",R11))</f>
        <v>#VALUE!</v>
      </c>
      <c r="T11" s="805" t="n">
        <v>4</v>
      </c>
      <c r="U11" s="806" t="e">
        <f aca="false">+A11</f>
        <v>#VALUE!</v>
      </c>
      <c r="V11" s="100" t="e">
        <f aca="false">CONCATENATE(G11,"  ",H11,"  ",I11)</f>
        <v>#VALUE!</v>
      </c>
      <c r="W11" s="100" t="e">
        <f aca="false">CONCATENATE(K11,"  ",L11,"  ",M11)</f>
        <v>#VALUE!</v>
      </c>
      <c r="X11" s="100" t="e">
        <f aca="false">+S11</f>
        <v>#VALUE!</v>
      </c>
      <c r="Y11" s="806" t="e">
        <f aca="false">+B11</f>
        <v>#VALUE!</v>
      </c>
      <c r="Z11" s="100" t="e">
        <f aca="false">+O11</f>
        <v>#VALUE!</v>
      </c>
      <c r="AA11" s="100" t="e">
        <f aca="false">+P11</f>
        <v>#VALUE!</v>
      </c>
      <c r="AB11" s="100" t="e">
        <f aca="false">CONCATENATE(D11," / ",E11)</f>
        <v>#VALUE!</v>
      </c>
    </row>
    <row r="12" customFormat="false" ht="18" hidden="false" customHeight="true" outlineLevel="0" collapsed="false">
      <c r="A12" s="792" t="e">
        <f aca="false">'2  doubles et doubles mixtes'!#ref!</f>
        <v>#VALUE!</v>
      </c>
      <c r="B12" s="792" t="e">
        <f aca="false">'2  doubles et doubles mixtes'!#ref!</f>
        <v>#VALUE!</v>
      </c>
      <c r="C12" s="809"/>
      <c r="D12" s="794" t="e">
        <f aca="false">+'2  doubles et doubles mixtes'!#ref!</f>
        <v>#VALUE!</v>
      </c>
      <c r="E12" s="795" t="e">
        <f aca="false">IF(D12="","",VLOOKUP(D12,ser,4))</f>
        <v>#VALUE!</v>
      </c>
      <c r="F12" s="796"/>
      <c r="G12" s="797" t="e">
        <f aca="false">IF(A12="","",VLOOKUP(A12,[0]!lt,2))</f>
        <v>#VALUE!</v>
      </c>
      <c r="H12" s="798" t="e">
        <f aca="false">IF(A12="","",VLOOKUP(A12,[0]!lt,3))</f>
        <v>#VALUE!</v>
      </c>
      <c r="I12" s="799" t="e">
        <f aca="false">IF(A12="","",VLOOKUP(A12,[0]!lt,5))</f>
        <v>#VALUE!</v>
      </c>
      <c r="J12" s="808"/>
      <c r="K12" s="797" t="e">
        <f aca="false">IF(B12="","",VLOOKUP(B12,[0]!lt,2))</f>
        <v>#VALUE!</v>
      </c>
      <c r="L12" s="798" t="e">
        <f aca="false">IF(B12="","",VLOOKUP(B12,[0]!lt,3))</f>
        <v>#VALUE!</v>
      </c>
      <c r="M12" s="801" t="e">
        <f aca="false">IF(B12="","",VLOOKUP(B12,[0]!lt,5))</f>
        <v>#VALUE!</v>
      </c>
      <c r="N12" s="802" t="e">
        <f aca="false">IF(A12="","",VLOOKUP(A12,[0]!lt,4))</f>
        <v>#VALUE!</v>
      </c>
      <c r="O12" s="803" t="e">
        <f aca="false">IF(A12="","",VLOOKUP(A12,[0]!lt,8))</f>
        <v>#VALUE!</v>
      </c>
      <c r="P12" s="803" t="e">
        <f aca="false">IF(B12="","",VLOOKUP(B12,[0]!lt,8))</f>
        <v>#VALUE!</v>
      </c>
      <c r="Q12" s="804" t="e">
        <f aca="false" t="array" ref="Q12:Q12">IF(I12:M12="","",SUM(I12+M12))</f>
        <v>#VALUE!</v>
      </c>
      <c r="R12" s="802" t="e">
        <f aca="false">IF(B12="","",VLOOKUP(B12,[0]!lt,4))</f>
        <v>#VALUE!</v>
      </c>
      <c r="S12" s="804" t="e">
        <f aca="false">IF(N12=R12,N12,CONCATENATE(N12," / ",R12))</f>
        <v>#VALUE!</v>
      </c>
      <c r="T12" s="805" t="n">
        <v>5</v>
      </c>
      <c r="U12" s="806" t="e">
        <f aca="false">+A12</f>
        <v>#VALUE!</v>
      </c>
      <c r="V12" s="100" t="e">
        <f aca="false">CONCATENATE(G12,"  ",H12,"  ",I12)</f>
        <v>#VALUE!</v>
      </c>
      <c r="W12" s="100" t="e">
        <f aca="false">CONCATENATE(K12,"  ",L12,"  ",M12)</f>
        <v>#VALUE!</v>
      </c>
      <c r="X12" s="100" t="e">
        <f aca="false">+S12</f>
        <v>#VALUE!</v>
      </c>
      <c r="Y12" s="806" t="e">
        <f aca="false">+B12</f>
        <v>#VALUE!</v>
      </c>
      <c r="Z12" s="100" t="e">
        <f aca="false">+O12</f>
        <v>#VALUE!</v>
      </c>
      <c r="AA12" s="100" t="e">
        <f aca="false">+P12</f>
        <v>#VALUE!</v>
      </c>
      <c r="AB12" s="100" t="e">
        <f aca="false">CONCATENATE(D12," / ",E12)</f>
        <v>#VALUE!</v>
      </c>
    </row>
    <row r="13" customFormat="false" ht="18" hidden="false" customHeight="true" outlineLevel="0" collapsed="false">
      <c r="A13" s="792" t="e">
        <f aca="false">'2  doubles et doubles mixtes'!#ref!</f>
        <v>#VALUE!</v>
      </c>
      <c r="B13" s="792" t="e">
        <f aca="false">'2  doubles et doubles mixtes'!#ref!</f>
        <v>#VALUE!</v>
      </c>
      <c r="C13" s="807"/>
      <c r="D13" s="794" t="e">
        <f aca="false">+'2  doubles et doubles mixtes'!#ref!</f>
        <v>#VALUE!</v>
      </c>
      <c r="E13" s="795" t="e">
        <f aca="false">IF(D13="","",VLOOKUP(D13,ser,4))</f>
        <v>#VALUE!</v>
      </c>
      <c r="F13" s="796"/>
      <c r="G13" s="797" t="e">
        <f aca="false">IF(A13="","",VLOOKUP(A13,[0]!lt,2))</f>
        <v>#VALUE!</v>
      </c>
      <c r="H13" s="798" t="e">
        <f aca="false">IF(A13="","",VLOOKUP(A13,[0]!lt,3))</f>
        <v>#VALUE!</v>
      </c>
      <c r="I13" s="799" t="e">
        <f aca="false">IF(A13="","",VLOOKUP(A13,[0]!lt,5))</f>
        <v>#VALUE!</v>
      </c>
      <c r="J13" s="808"/>
      <c r="K13" s="797" t="e">
        <f aca="false">IF(B13="","",VLOOKUP(B13,[0]!lt,2))</f>
        <v>#VALUE!</v>
      </c>
      <c r="L13" s="798" t="e">
        <f aca="false">IF(B13="","",VLOOKUP(B13,[0]!lt,3))</f>
        <v>#VALUE!</v>
      </c>
      <c r="M13" s="801" t="e">
        <f aca="false">IF(B13="","",VLOOKUP(B13,[0]!lt,5))</f>
        <v>#VALUE!</v>
      </c>
      <c r="N13" s="802" t="e">
        <f aca="false">IF(A13="","",VLOOKUP(A13,[0]!lt,4))</f>
        <v>#VALUE!</v>
      </c>
      <c r="O13" s="803" t="e">
        <f aca="false">IF(A13="","",VLOOKUP(A13,[0]!lt,8))</f>
        <v>#VALUE!</v>
      </c>
      <c r="P13" s="803" t="e">
        <f aca="false">IF(B13="","",VLOOKUP(B13,[0]!lt,8))</f>
        <v>#VALUE!</v>
      </c>
      <c r="Q13" s="804" t="e">
        <f aca="false" t="array" ref="Q13:Q13">IF(I13:M13="","",SUM(I13+M13))</f>
        <v>#VALUE!</v>
      </c>
      <c r="R13" s="802" t="e">
        <f aca="false">IF(B13="","",VLOOKUP(B13,[0]!lt,4))</f>
        <v>#VALUE!</v>
      </c>
      <c r="S13" s="804" t="e">
        <f aca="false">IF(N13=R13,N13,CONCATENATE(N13," / ",R13))</f>
        <v>#VALUE!</v>
      </c>
      <c r="T13" s="805" t="n">
        <v>6</v>
      </c>
      <c r="U13" s="806" t="e">
        <f aca="false">+A13</f>
        <v>#VALUE!</v>
      </c>
      <c r="V13" s="100" t="e">
        <f aca="false">CONCATENATE(G13,"  ",H13,"  ",I13)</f>
        <v>#VALUE!</v>
      </c>
      <c r="W13" s="100" t="e">
        <f aca="false">CONCATENATE(K13,"  ",L13,"  ",M13)</f>
        <v>#VALUE!</v>
      </c>
      <c r="X13" s="100" t="e">
        <f aca="false">+S13</f>
        <v>#VALUE!</v>
      </c>
      <c r="Y13" s="806" t="e">
        <f aca="false">+B13</f>
        <v>#VALUE!</v>
      </c>
      <c r="Z13" s="100" t="e">
        <f aca="false">+O13</f>
        <v>#VALUE!</v>
      </c>
      <c r="AA13" s="100" t="e">
        <f aca="false">+P13</f>
        <v>#VALUE!</v>
      </c>
      <c r="AB13" s="100" t="e">
        <f aca="false">CONCATENATE(D13," / ",E13)</f>
        <v>#VALUE!</v>
      </c>
    </row>
    <row r="14" customFormat="false" ht="18" hidden="false" customHeight="true" outlineLevel="0" collapsed="false">
      <c r="A14" s="792" t="e">
        <f aca="false">'2  doubles et doubles mixtes'!#ref!</f>
        <v>#VALUE!</v>
      </c>
      <c r="B14" s="792" t="e">
        <f aca="false">'2  doubles et doubles mixtes'!#ref!</f>
        <v>#VALUE!</v>
      </c>
      <c r="C14" s="807"/>
      <c r="D14" s="794" t="e">
        <f aca="false">+'2  doubles et doubles mixtes'!#ref!</f>
        <v>#VALUE!</v>
      </c>
      <c r="E14" s="795" t="e">
        <f aca="false">IF(D14="","",VLOOKUP(D14,ser,4))</f>
        <v>#VALUE!</v>
      </c>
      <c r="F14" s="796"/>
      <c r="G14" s="797" t="e">
        <f aca="false">IF(A14="","",VLOOKUP(A14,[0]!lt,2))</f>
        <v>#VALUE!</v>
      </c>
      <c r="H14" s="798" t="e">
        <f aca="false">IF(A14="","",VLOOKUP(A14,[0]!lt,3))</f>
        <v>#VALUE!</v>
      </c>
      <c r="I14" s="799" t="e">
        <f aca="false">IF(A14="","",VLOOKUP(A14,[0]!lt,5))</f>
        <v>#VALUE!</v>
      </c>
      <c r="J14" s="808"/>
      <c r="K14" s="797" t="e">
        <f aca="false">IF(B14="","",VLOOKUP(B14,[0]!lt,2))</f>
        <v>#VALUE!</v>
      </c>
      <c r="L14" s="798" t="e">
        <f aca="false">IF(B14="","",VLOOKUP(B14,[0]!lt,3))</f>
        <v>#VALUE!</v>
      </c>
      <c r="M14" s="801" t="e">
        <f aca="false">IF(B14="","",VLOOKUP(B14,[0]!lt,5))</f>
        <v>#VALUE!</v>
      </c>
      <c r="N14" s="802" t="e">
        <f aca="false">IF(A14="","",VLOOKUP(A14,[0]!lt,4))</f>
        <v>#VALUE!</v>
      </c>
      <c r="O14" s="803" t="e">
        <f aca="false">IF(A14="","",VLOOKUP(A14,[0]!lt,8))</f>
        <v>#VALUE!</v>
      </c>
      <c r="P14" s="803" t="e">
        <f aca="false">IF(B14="","",VLOOKUP(B14,[0]!lt,8))</f>
        <v>#VALUE!</v>
      </c>
      <c r="Q14" s="804" t="e">
        <f aca="false" t="array" ref="Q14:Q14">IF(I14:M14="","",SUM(I14+M14))</f>
        <v>#VALUE!</v>
      </c>
      <c r="R14" s="802" t="e">
        <f aca="false">IF(B14="","",VLOOKUP(B14,[0]!lt,4))</f>
        <v>#VALUE!</v>
      </c>
      <c r="S14" s="804" t="e">
        <f aca="false">IF(N14=R14,N14,CONCATENATE(N14," / ",R14))</f>
        <v>#VALUE!</v>
      </c>
      <c r="T14" s="805" t="n">
        <v>7</v>
      </c>
      <c r="U14" s="806" t="e">
        <f aca="false">+A14</f>
        <v>#VALUE!</v>
      </c>
      <c r="V14" s="100" t="e">
        <f aca="false">CONCATENATE(G14,"  ",H14,"  ",I14)</f>
        <v>#VALUE!</v>
      </c>
      <c r="W14" s="100" t="e">
        <f aca="false">CONCATENATE(K14,"  ",L14,"  ",M14)</f>
        <v>#VALUE!</v>
      </c>
      <c r="X14" s="100" t="e">
        <f aca="false">+S14</f>
        <v>#VALUE!</v>
      </c>
      <c r="Y14" s="806" t="e">
        <f aca="false">+B14</f>
        <v>#VALUE!</v>
      </c>
      <c r="Z14" s="100" t="e">
        <f aca="false">+O14</f>
        <v>#VALUE!</v>
      </c>
      <c r="AA14" s="100" t="e">
        <f aca="false">+P14</f>
        <v>#VALUE!</v>
      </c>
      <c r="AB14" s="100" t="e">
        <f aca="false">CONCATENATE(D14," / ",E14)</f>
        <v>#VALUE!</v>
      </c>
    </row>
    <row r="15" customFormat="false" ht="18" hidden="false" customHeight="true" outlineLevel="0" collapsed="false">
      <c r="A15" s="792" t="e">
        <f aca="false">'2  doubles et doubles mixtes'!#ref!</f>
        <v>#VALUE!</v>
      </c>
      <c r="B15" s="792" t="e">
        <f aca="false">'2  doubles et doubles mixtes'!#ref!</f>
        <v>#VALUE!</v>
      </c>
      <c r="C15" s="810"/>
      <c r="D15" s="794" t="e">
        <f aca="false">+'2  doubles et doubles mixtes'!#ref!</f>
        <v>#VALUE!</v>
      </c>
      <c r="E15" s="811" t="e">
        <f aca="false">IF(D15="","",VLOOKUP(D15,ser,4))</f>
        <v>#VALUE!</v>
      </c>
      <c r="F15" s="796"/>
      <c r="G15" s="812" t="e">
        <f aca="false">IF(A15="","",VLOOKUP(A15,[0]!lt,2))</f>
        <v>#VALUE!</v>
      </c>
      <c r="H15" s="813" t="e">
        <f aca="false">IF(A15="","",VLOOKUP(A15,[0]!lt,3))</f>
        <v>#VALUE!</v>
      </c>
      <c r="I15" s="814" t="e">
        <f aca="false">IF(A15="","",VLOOKUP(A15,[0]!lt,5))</f>
        <v>#VALUE!</v>
      </c>
      <c r="J15" s="815"/>
      <c r="K15" s="812" t="e">
        <f aca="false">IF(B15="","",VLOOKUP(B15,[0]!lt,2))</f>
        <v>#VALUE!</v>
      </c>
      <c r="L15" s="813" t="e">
        <f aca="false">IF(B15="","",VLOOKUP(B15,[0]!lt,3))</f>
        <v>#VALUE!</v>
      </c>
      <c r="M15" s="816" t="e">
        <f aca="false">IF(B15="","",VLOOKUP(B15,[0]!lt,5))</f>
        <v>#VALUE!</v>
      </c>
      <c r="N15" s="817" t="e">
        <f aca="false">IF(A15="","",VLOOKUP(A15,[0]!lt,4))</f>
        <v>#VALUE!</v>
      </c>
      <c r="O15" s="818" t="e">
        <f aca="false">IF(A15="","",VLOOKUP(A15,[0]!lt,8))</f>
        <v>#VALUE!</v>
      </c>
      <c r="P15" s="818" t="e">
        <f aca="false">IF(B15="","",VLOOKUP(B15,[0]!lt,8))</f>
        <v>#VALUE!</v>
      </c>
      <c r="Q15" s="819" t="e">
        <f aca="false" t="array" ref="Q15:Q15">IF(I15:M15="","",SUM(I15+M15))</f>
        <v>#VALUE!</v>
      </c>
      <c r="R15" s="817" t="e">
        <f aca="false">IF(B15="","",VLOOKUP(B15,[0]!lt,4))</f>
        <v>#VALUE!</v>
      </c>
      <c r="S15" s="804" t="e">
        <f aca="false">IF(N15=R15,N15,CONCATENATE(N15," / ",R15))</f>
        <v>#VALUE!</v>
      </c>
      <c r="T15" s="805" t="n">
        <v>8</v>
      </c>
      <c r="U15" s="806" t="e">
        <f aca="false">+A15</f>
        <v>#VALUE!</v>
      </c>
      <c r="V15" s="100" t="e">
        <f aca="false">CONCATENATE(G15,"  ",H15,"  ",I15)</f>
        <v>#VALUE!</v>
      </c>
      <c r="W15" s="100" t="e">
        <f aca="false">CONCATENATE(K15,"  ",L15,"  ",M15)</f>
        <v>#VALUE!</v>
      </c>
      <c r="X15" s="100" t="e">
        <f aca="false">+S15</f>
        <v>#VALUE!</v>
      </c>
      <c r="Y15" s="806" t="e">
        <f aca="false">+B15</f>
        <v>#VALUE!</v>
      </c>
      <c r="Z15" s="100" t="e">
        <f aca="false">+O15</f>
        <v>#VALUE!</v>
      </c>
      <c r="AA15" s="100" t="e">
        <f aca="false">+P15</f>
        <v>#VALUE!</v>
      </c>
      <c r="AB15" s="100" t="e">
        <f aca="false">CONCATENATE(D15," / ",E15)</f>
        <v>#VALUE!</v>
      </c>
    </row>
    <row r="16" customFormat="false" ht="18" hidden="false" customHeight="true" outlineLevel="0" collapsed="false">
      <c r="A16" s="792" t="e">
        <f aca="false">'2  doubles et doubles mixtes'!#ref!</f>
        <v>#VALUE!</v>
      </c>
      <c r="B16" s="792" t="e">
        <f aca="false">'2  doubles et doubles mixtes'!#ref!</f>
        <v>#VALUE!</v>
      </c>
      <c r="C16" s="810"/>
      <c r="D16" s="794" t="e">
        <f aca="false">+'2  doubles et doubles mixtes'!#ref!</f>
        <v>#VALUE!</v>
      </c>
      <c r="E16" s="811" t="e">
        <f aca="false">IF(D16="","",VLOOKUP(D16,ser,4))</f>
        <v>#VALUE!</v>
      </c>
      <c r="F16" s="796"/>
      <c r="G16" s="812" t="e">
        <f aca="false">IF(A16="","",VLOOKUP(A16,[0]!lt,2))</f>
        <v>#VALUE!</v>
      </c>
      <c r="H16" s="813" t="e">
        <f aca="false">IF(A16="","",VLOOKUP(A16,[0]!lt,3))</f>
        <v>#VALUE!</v>
      </c>
      <c r="I16" s="814" t="e">
        <f aca="false">IF(A16="","",VLOOKUP(A16,[0]!lt,5))</f>
        <v>#VALUE!</v>
      </c>
      <c r="J16" s="815"/>
      <c r="K16" s="812" t="e">
        <f aca="false">IF(B16="","",VLOOKUP(B16,[0]!lt,2))</f>
        <v>#VALUE!</v>
      </c>
      <c r="L16" s="813" t="e">
        <f aca="false">IF(B16="","",VLOOKUP(B16,[0]!lt,3))</f>
        <v>#VALUE!</v>
      </c>
      <c r="M16" s="816" t="e">
        <f aca="false">IF(B16="","",VLOOKUP(B16,[0]!lt,5))</f>
        <v>#VALUE!</v>
      </c>
      <c r="N16" s="817" t="e">
        <f aca="false">IF(A16="","",VLOOKUP(A16,[0]!lt,4))</f>
        <v>#VALUE!</v>
      </c>
      <c r="O16" s="818" t="e">
        <f aca="false">IF(A16="","",VLOOKUP(A16,[0]!lt,8))</f>
        <v>#VALUE!</v>
      </c>
      <c r="P16" s="818" t="e">
        <f aca="false">IF(B16="","",VLOOKUP(B16,[0]!lt,8))</f>
        <v>#VALUE!</v>
      </c>
      <c r="Q16" s="819" t="e">
        <f aca="false" t="array" ref="Q16:Q16">IF(I16:M16="","",SUM(I16+M16))</f>
        <v>#VALUE!</v>
      </c>
      <c r="R16" s="817" t="e">
        <f aca="false">IF(B16="","",VLOOKUP(B16,[0]!lt,4))</f>
        <v>#VALUE!</v>
      </c>
      <c r="S16" s="804" t="e">
        <f aca="false">IF(N16=R16,N16,CONCATENATE(N16," / ",R16))</f>
        <v>#VALUE!</v>
      </c>
      <c r="T16" s="805" t="n">
        <v>9</v>
      </c>
      <c r="U16" s="806" t="e">
        <f aca="false">+A16</f>
        <v>#VALUE!</v>
      </c>
      <c r="V16" s="100" t="e">
        <f aca="false">CONCATENATE(G16,"  ",H16,"  ",I16)</f>
        <v>#VALUE!</v>
      </c>
      <c r="W16" s="100" t="e">
        <f aca="false">CONCATENATE(K16,"  ",L16,"  ",M16)</f>
        <v>#VALUE!</v>
      </c>
      <c r="X16" s="100" t="e">
        <f aca="false">+S16</f>
        <v>#VALUE!</v>
      </c>
      <c r="Y16" s="806" t="e">
        <f aca="false">+B16</f>
        <v>#VALUE!</v>
      </c>
      <c r="Z16" s="100" t="e">
        <f aca="false">+O16</f>
        <v>#VALUE!</v>
      </c>
      <c r="AA16" s="100" t="e">
        <f aca="false">+P16</f>
        <v>#VALUE!</v>
      </c>
      <c r="AB16" s="100" t="e">
        <f aca="false">CONCATENATE(D16," / ",E16)</f>
        <v>#VALUE!</v>
      </c>
    </row>
    <row r="17" customFormat="false" ht="18" hidden="false" customHeight="true" outlineLevel="0" collapsed="false">
      <c r="A17" s="792" t="e">
        <f aca="false">'2  doubles et doubles mixtes'!#ref!</f>
        <v>#VALUE!</v>
      </c>
      <c r="B17" s="792" t="e">
        <f aca="false">'2  doubles et doubles mixtes'!#ref!</f>
        <v>#VALUE!</v>
      </c>
      <c r="C17" s="810"/>
      <c r="D17" s="794" t="e">
        <f aca="false">+'2  doubles et doubles mixtes'!#ref!</f>
        <v>#VALUE!</v>
      </c>
      <c r="E17" s="811" t="e">
        <f aca="false">IF(D17="","",VLOOKUP(D17,ser,4))</f>
        <v>#VALUE!</v>
      </c>
      <c r="F17" s="796"/>
      <c r="G17" s="812" t="e">
        <f aca="false">IF(A17="","",VLOOKUP(A17,[0]!lt,2))</f>
        <v>#VALUE!</v>
      </c>
      <c r="H17" s="813" t="e">
        <f aca="false">IF(A17="","",VLOOKUP(A17,[0]!lt,3))</f>
        <v>#VALUE!</v>
      </c>
      <c r="I17" s="814" t="e">
        <f aca="false">IF(A17="","",VLOOKUP(A17,[0]!lt,5))</f>
        <v>#VALUE!</v>
      </c>
      <c r="J17" s="815"/>
      <c r="K17" s="812" t="e">
        <f aca="false">IF(B17="","",VLOOKUP(B17,[0]!lt,2))</f>
        <v>#VALUE!</v>
      </c>
      <c r="L17" s="813" t="e">
        <f aca="false">IF(B17="","",VLOOKUP(B17,[0]!lt,3))</f>
        <v>#VALUE!</v>
      </c>
      <c r="M17" s="816" t="e">
        <f aca="false">IF(B17="","",VLOOKUP(B17,[0]!lt,5))</f>
        <v>#VALUE!</v>
      </c>
      <c r="N17" s="817" t="e">
        <f aca="false">IF(A17="","",VLOOKUP(A17,[0]!lt,4))</f>
        <v>#VALUE!</v>
      </c>
      <c r="O17" s="818" t="e">
        <f aca="false">IF(A17="","",VLOOKUP(A17,[0]!lt,8))</f>
        <v>#VALUE!</v>
      </c>
      <c r="P17" s="818" t="e">
        <f aca="false">IF(B17="","",VLOOKUP(B17,[0]!lt,8))</f>
        <v>#VALUE!</v>
      </c>
      <c r="Q17" s="819" t="e">
        <f aca="false" t="array" ref="Q17:Q17">IF(I17:M17="","",SUM(I17+M17))</f>
        <v>#VALUE!</v>
      </c>
      <c r="R17" s="817" t="e">
        <f aca="false">IF(B17="","",VLOOKUP(B17,[0]!lt,4))</f>
        <v>#VALUE!</v>
      </c>
      <c r="S17" s="804" t="e">
        <f aca="false">IF(N17=R17,N17,CONCATENATE(N17," / ",R17))</f>
        <v>#VALUE!</v>
      </c>
      <c r="T17" s="805" t="n">
        <v>10</v>
      </c>
      <c r="U17" s="806" t="e">
        <f aca="false">+A17</f>
        <v>#VALUE!</v>
      </c>
      <c r="V17" s="100" t="e">
        <f aca="false">CONCATENATE(G17,"  ",H17,"  ",I17)</f>
        <v>#VALUE!</v>
      </c>
      <c r="W17" s="100" t="e">
        <f aca="false">CONCATENATE(K17,"  ",L17,"  ",M17)</f>
        <v>#VALUE!</v>
      </c>
      <c r="X17" s="100" t="e">
        <f aca="false">+S17</f>
        <v>#VALUE!</v>
      </c>
      <c r="Y17" s="806" t="e">
        <f aca="false">+B17</f>
        <v>#VALUE!</v>
      </c>
      <c r="Z17" s="100" t="e">
        <f aca="false">+O17</f>
        <v>#VALUE!</v>
      </c>
      <c r="AA17" s="100" t="e">
        <f aca="false">+P17</f>
        <v>#VALUE!</v>
      </c>
      <c r="AB17" s="100" t="e">
        <f aca="false">CONCATENATE(D17," / ",E17)</f>
        <v>#VALUE!</v>
      </c>
    </row>
    <row r="18" customFormat="false" ht="18" hidden="false" customHeight="true" outlineLevel="0" collapsed="false">
      <c r="A18" s="792" t="e">
        <f aca="false">'2  doubles et doubles mixtes'!#ref!</f>
        <v>#VALUE!</v>
      </c>
      <c r="B18" s="792" t="e">
        <f aca="false">'2  doubles et doubles mixtes'!#ref!</f>
        <v>#VALUE!</v>
      </c>
      <c r="C18" s="810"/>
      <c r="D18" s="794" t="e">
        <f aca="false">+'2  doubles et doubles mixtes'!#ref!</f>
        <v>#VALUE!</v>
      </c>
      <c r="E18" s="811" t="e">
        <f aca="false">IF(D18="","",VLOOKUP(D18,ser,4))</f>
        <v>#VALUE!</v>
      </c>
      <c r="F18" s="796"/>
      <c r="G18" s="812" t="e">
        <f aca="false">IF(A18="","",VLOOKUP(A18,[0]!lt,2))</f>
        <v>#VALUE!</v>
      </c>
      <c r="H18" s="813" t="e">
        <f aca="false">IF(A18="","",VLOOKUP(A18,[0]!lt,3))</f>
        <v>#VALUE!</v>
      </c>
      <c r="I18" s="814" t="e">
        <f aca="false">IF(A18="","",VLOOKUP(A18,[0]!lt,5))</f>
        <v>#VALUE!</v>
      </c>
      <c r="J18" s="815"/>
      <c r="K18" s="812" t="e">
        <f aca="false">IF(B18="","",VLOOKUP(B18,[0]!lt,2))</f>
        <v>#VALUE!</v>
      </c>
      <c r="L18" s="813" t="e">
        <f aca="false">IF(B18="","",VLOOKUP(B18,[0]!lt,3))</f>
        <v>#VALUE!</v>
      </c>
      <c r="M18" s="816" t="e">
        <f aca="false">IF(B18="","",VLOOKUP(B18,[0]!lt,5))</f>
        <v>#VALUE!</v>
      </c>
      <c r="N18" s="817" t="e">
        <f aca="false">IF(A18="","",VLOOKUP(A18,[0]!lt,4))</f>
        <v>#VALUE!</v>
      </c>
      <c r="O18" s="818" t="e">
        <f aca="false">IF(A18="","",VLOOKUP(A18,[0]!lt,8))</f>
        <v>#VALUE!</v>
      </c>
      <c r="P18" s="818" t="e">
        <f aca="false">IF(B18="","",VLOOKUP(B18,[0]!lt,8))</f>
        <v>#VALUE!</v>
      </c>
      <c r="Q18" s="819" t="e">
        <f aca="false" t="array" ref="Q18:Q18">IF(I18:M18="","",SUM(I18+M18))</f>
        <v>#VALUE!</v>
      </c>
      <c r="R18" s="817" t="e">
        <f aca="false">IF(B18="","",VLOOKUP(B18,[0]!lt,4))</f>
        <v>#VALUE!</v>
      </c>
      <c r="S18" s="804" t="e">
        <f aca="false">IF(N18=R18,N18,CONCATENATE(N18," / ",R18))</f>
        <v>#VALUE!</v>
      </c>
      <c r="T18" s="805" t="n">
        <v>11</v>
      </c>
      <c r="U18" s="806" t="e">
        <f aca="false">+A18</f>
        <v>#VALUE!</v>
      </c>
      <c r="V18" s="100" t="e">
        <f aca="false">CONCATENATE(G18,"  ",H18,"  ",I18)</f>
        <v>#VALUE!</v>
      </c>
      <c r="W18" s="100" t="e">
        <f aca="false">CONCATENATE(K18,"  ",L18,"  ",M18)</f>
        <v>#VALUE!</v>
      </c>
      <c r="X18" s="100" t="e">
        <f aca="false">+S18</f>
        <v>#VALUE!</v>
      </c>
      <c r="Y18" s="806" t="e">
        <f aca="false">+B18</f>
        <v>#VALUE!</v>
      </c>
      <c r="Z18" s="100" t="e">
        <f aca="false">+O18</f>
        <v>#VALUE!</v>
      </c>
      <c r="AA18" s="100" t="e">
        <f aca="false">+P18</f>
        <v>#VALUE!</v>
      </c>
      <c r="AB18" s="100" t="e">
        <f aca="false">CONCATENATE(D18," / ",E18)</f>
        <v>#VALUE!</v>
      </c>
    </row>
    <row r="19" customFormat="false" ht="18" hidden="false" customHeight="true" outlineLevel="0" collapsed="false">
      <c r="A19" s="792" t="e">
        <f aca="false">'2  doubles et doubles mixtes'!#ref!</f>
        <v>#VALUE!</v>
      </c>
      <c r="B19" s="792" t="e">
        <f aca="false">'2  doubles et doubles mixtes'!#ref!</f>
        <v>#VALUE!</v>
      </c>
      <c r="C19" s="810"/>
      <c r="D19" s="794" t="e">
        <f aca="false">+'2  doubles et doubles mixtes'!#ref!</f>
        <v>#VALUE!</v>
      </c>
      <c r="E19" s="811" t="e">
        <f aca="false">IF(D19="","",VLOOKUP(D19,ser,4))</f>
        <v>#VALUE!</v>
      </c>
      <c r="F19" s="796"/>
      <c r="G19" s="812" t="e">
        <f aca="false">IF(A19="","",VLOOKUP(A19,[0]!lt,2))</f>
        <v>#VALUE!</v>
      </c>
      <c r="H19" s="813" t="e">
        <f aca="false">IF(A19="","",VLOOKUP(A19,[0]!lt,3))</f>
        <v>#VALUE!</v>
      </c>
      <c r="I19" s="814" t="e">
        <f aca="false">IF(A19="","",VLOOKUP(A19,[0]!lt,5))</f>
        <v>#VALUE!</v>
      </c>
      <c r="J19" s="815"/>
      <c r="K19" s="812" t="e">
        <f aca="false">IF(B19="","",VLOOKUP(B19,[0]!lt,2))</f>
        <v>#VALUE!</v>
      </c>
      <c r="L19" s="813" t="e">
        <f aca="false">IF(B19="","",VLOOKUP(B19,[0]!lt,3))</f>
        <v>#VALUE!</v>
      </c>
      <c r="M19" s="816" t="e">
        <f aca="false">IF(B19="","",VLOOKUP(B19,[0]!lt,5))</f>
        <v>#VALUE!</v>
      </c>
      <c r="N19" s="817" t="e">
        <f aca="false">IF(A19="","",VLOOKUP(A19,[0]!lt,4))</f>
        <v>#VALUE!</v>
      </c>
      <c r="O19" s="818" t="e">
        <f aca="false">IF(A19="","",VLOOKUP(A19,[0]!lt,8))</f>
        <v>#VALUE!</v>
      </c>
      <c r="P19" s="818" t="e">
        <f aca="false">IF(B19="","",VLOOKUP(B19,[0]!lt,8))</f>
        <v>#VALUE!</v>
      </c>
      <c r="Q19" s="819" t="e">
        <f aca="false" t="array" ref="Q19:Q19">IF(I19:M19="","",SUM(I19+M19))</f>
        <v>#VALUE!</v>
      </c>
      <c r="R19" s="817" t="e">
        <f aca="false">IF(B19="","",VLOOKUP(B19,[0]!lt,4))</f>
        <v>#VALUE!</v>
      </c>
      <c r="S19" s="804" t="e">
        <f aca="false">IF(N19=R19,N19,CONCATENATE(N19," / ",R19))</f>
        <v>#VALUE!</v>
      </c>
      <c r="T19" s="805" t="n">
        <v>12</v>
      </c>
      <c r="U19" s="806" t="e">
        <f aca="false">+A19</f>
        <v>#VALUE!</v>
      </c>
      <c r="V19" s="100" t="e">
        <f aca="false">CONCATENATE(G19,"  ",H19,"  ",I19)</f>
        <v>#VALUE!</v>
      </c>
      <c r="W19" s="100" t="e">
        <f aca="false">CONCATENATE(K19,"  ",L19,"  ",M19)</f>
        <v>#VALUE!</v>
      </c>
      <c r="X19" s="100" t="e">
        <f aca="false">+S19</f>
        <v>#VALUE!</v>
      </c>
      <c r="Y19" s="806" t="e">
        <f aca="false">+B19</f>
        <v>#VALUE!</v>
      </c>
      <c r="Z19" s="100" t="e">
        <f aca="false">+O19</f>
        <v>#VALUE!</v>
      </c>
      <c r="AA19" s="100" t="e">
        <f aca="false">+P19</f>
        <v>#VALUE!</v>
      </c>
      <c r="AB19" s="100" t="e">
        <f aca="false">CONCATENATE(D19," / ",E19)</f>
        <v>#VALUE!</v>
      </c>
    </row>
    <row r="20" customFormat="false" ht="18" hidden="false" customHeight="true" outlineLevel="0" collapsed="false">
      <c r="A20" s="792" t="e">
        <f aca="false">'2  doubles et doubles mixtes'!#ref!</f>
        <v>#VALUE!</v>
      </c>
      <c r="B20" s="792" t="e">
        <f aca="false">'2  doubles et doubles mixtes'!#ref!</f>
        <v>#VALUE!</v>
      </c>
      <c r="C20" s="810"/>
      <c r="D20" s="794" t="e">
        <f aca="false">+'2  doubles et doubles mixtes'!#ref!</f>
        <v>#VALUE!</v>
      </c>
      <c r="E20" s="811" t="e">
        <f aca="false">IF(D20="","",VLOOKUP(D20,ser,4))</f>
        <v>#VALUE!</v>
      </c>
      <c r="F20" s="796"/>
      <c r="G20" s="812" t="e">
        <f aca="false">IF(A20="","",VLOOKUP(A20,[0]!lt,2))</f>
        <v>#VALUE!</v>
      </c>
      <c r="H20" s="813" t="e">
        <f aca="false">IF(A20="","",VLOOKUP(A20,[0]!lt,3))</f>
        <v>#VALUE!</v>
      </c>
      <c r="I20" s="814" t="e">
        <f aca="false">IF(A20="","",VLOOKUP(A20,[0]!lt,5))</f>
        <v>#VALUE!</v>
      </c>
      <c r="J20" s="815"/>
      <c r="K20" s="812" t="e">
        <f aca="false">IF(B20="","",VLOOKUP(B20,[0]!lt,2))</f>
        <v>#VALUE!</v>
      </c>
      <c r="L20" s="813" t="e">
        <f aca="false">IF(B20="","",VLOOKUP(B20,[0]!lt,3))</f>
        <v>#VALUE!</v>
      </c>
      <c r="M20" s="816" t="e">
        <f aca="false">IF(B20="","",VLOOKUP(B20,[0]!lt,5))</f>
        <v>#VALUE!</v>
      </c>
      <c r="N20" s="817" t="e">
        <f aca="false">IF(A20="","",VLOOKUP(A20,[0]!lt,4))</f>
        <v>#VALUE!</v>
      </c>
      <c r="O20" s="818" t="e">
        <f aca="false">IF(A20="","",VLOOKUP(A20,[0]!lt,8))</f>
        <v>#VALUE!</v>
      </c>
      <c r="P20" s="818" t="e">
        <f aca="false">IF(B20="","",VLOOKUP(B20,[0]!lt,8))</f>
        <v>#VALUE!</v>
      </c>
      <c r="Q20" s="819" t="e">
        <f aca="false" t="array" ref="Q20:Q20">IF(I20:M20="","",SUM(I20+M20))</f>
        <v>#VALUE!</v>
      </c>
      <c r="R20" s="817" t="e">
        <f aca="false">IF(B20="","",VLOOKUP(B20,[0]!lt,4))</f>
        <v>#VALUE!</v>
      </c>
      <c r="S20" s="804" t="e">
        <f aca="false">IF(N20=R20,N20,CONCATENATE(N20," / ",R20))</f>
        <v>#VALUE!</v>
      </c>
      <c r="T20" s="805" t="n">
        <v>13</v>
      </c>
      <c r="U20" s="806" t="e">
        <f aca="false">+A20</f>
        <v>#VALUE!</v>
      </c>
      <c r="V20" s="100" t="e">
        <f aca="false">CONCATENATE(G20,"  ",H20,"  ",I20)</f>
        <v>#VALUE!</v>
      </c>
      <c r="W20" s="100" t="e">
        <f aca="false">CONCATENATE(K20,"  ",L20,"  ",M20)</f>
        <v>#VALUE!</v>
      </c>
      <c r="X20" s="100" t="e">
        <f aca="false">+S20</f>
        <v>#VALUE!</v>
      </c>
      <c r="Y20" s="806" t="e">
        <f aca="false">+B20</f>
        <v>#VALUE!</v>
      </c>
      <c r="Z20" s="100" t="e">
        <f aca="false">+O20</f>
        <v>#VALUE!</v>
      </c>
      <c r="AA20" s="100" t="e">
        <f aca="false">+P20</f>
        <v>#VALUE!</v>
      </c>
      <c r="AB20" s="100" t="e">
        <f aca="false">CONCATENATE(D20," / ",E20)</f>
        <v>#VALUE!</v>
      </c>
    </row>
    <row r="21" customFormat="false" ht="18" hidden="false" customHeight="true" outlineLevel="0" collapsed="false">
      <c r="A21" s="792" t="e">
        <f aca="false">'2  doubles et doubles mixtes'!#ref!</f>
        <v>#VALUE!</v>
      </c>
      <c r="B21" s="792" t="e">
        <f aca="false">'2  doubles et doubles mixtes'!#ref!</f>
        <v>#VALUE!</v>
      </c>
      <c r="C21" s="810"/>
      <c r="D21" s="794" t="e">
        <f aca="false">+'2  doubles et doubles mixtes'!#ref!</f>
        <v>#VALUE!</v>
      </c>
      <c r="E21" s="811" t="e">
        <f aca="false">IF(D21="","",VLOOKUP(D21,ser,4))</f>
        <v>#VALUE!</v>
      </c>
      <c r="F21" s="796"/>
      <c r="G21" s="812" t="e">
        <f aca="false">IF(A21="","",VLOOKUP(A21,[0]!lt,2))</f>
        <v>#VALUE!</v>
      </c>
      <c r="H21" s="813" t="e">
        <f aca="false">IF(A21="","",VLOOKUP(A21,[0]!lt,3))</f>
        <v>#VALUE!</v>
      </c>
      <c r="I21" s="814" t="e">
        <f aca="false">IF(A21="","",VLOOKUP(A21,[0]!lt,5))</f>
        <v>#VALUE!</v>
      </c>
      <c r="J21" s="815"/>
      <c r="K21" s="812" t="e">
        <f aca="false">IF(B21="","",VLOOKUP(B21,[0]!lt,2))</f>
        <v>#VALUE!</v>
      </c>
      <c r="L21" s="813" t="e">
        <f aca="false">IF(B21="","",VLOOKUP(B21,[0]!lt,3))</f>
        <v>#VALUE!</v>
      </c>
      <c r="M21" s="816" t="e">
        <f aca="false">IF(B21="","",VLOOKUP(B21,[0]!lt,5))</f>
        <v>#VALUE!</v>
      </c>
      <c r="N21" s="817" t="e">
        <f aca="false">IF(A21="","",VLOOKUP(A21,[0]!lt,4))</f>
        <v>#VALUE!</v>
      </c>
      <c r="O21" s="818" t="e">
        <f aca="false">IF(A21="","",VLOOKUP(A21,[0]!lt,8))</f>
        <v>#VALUE!</v>
      </c>
      <c r="P21" s="818" t="e">
        <f aca="false">IF(B21="","",VLOOKUP(B21,[0]!lt,8))</f>
        <v>#VALUE!</v>
      </c>
      <c r="Q21" s="819" t="e">
        <f aca="false" t="array" ref="Q21:Q21">IF(I21:M21="","",SUM(I21+M21))</f>
        <v>#VALUE!</v>
      </c>
      <c r="R21" s="817" t="e">
        <f aca="false">IF(B21="","",VLOOKUP(B21,[0]!lt,4))</f>
        <v>#VALUE!</v>
      </c>
      <c r="S21" s="804" t="e">
        <f aca="false">IF(N21=R21,N21,CONCATENATE(N21," / ",R21))</f>
        <v>#VALUE!</v>
      </c>
      <c r="T21" s="805" t="n">
        <v>14</v>
      </c>
      <c r="U21" s="806" t="e">
        <f aca="false">+A21</f>
        <v>#VALUE!</v>
      </c>
      <c r="V21" s="100" t="e">
        <f aca="false">CONCATENATE(G21,"  ",H21,"  ",I21)</f>
        <v>#VALUE!</v>
      </c>
      <c r="W21" s="100" t="e">
        <f aca="false">CONCATENATE(K21,"  ",L21,"  ",M21)</f>
        <v>#VALUE!</v>
      </c>
      <c r="X21" s="100" t="e">
        <f aca="false">+S21</f>
        <v>#VALUE!</v>
      </c>
      <c r="Y21" s="806" t="e">
        <f aca="false">+B21</f>
        <v>#VALUE!</v>
      </c>
      <c r="Z21" s="100" t="e">
        <f aca="false">+O21</f>
        <v>#VALUE!</v>
      </c>
      <c r="AA21" s="100" t="e">
        <f aca="false">+P21</f>
        <v>#VALUE!</v>
      </c>
      <c r="AB21" s="100" t="e">
        <f aca="false">CONCATENATE(D21," / ",E21)</f>
        <v>#VALUE!</v>
      </c>
    </row>
    <row r="22" customFormat="false" ht="18" hidden="false" customHeight="true" outlineLevel="0" collapsed="false">
      <c r="A22" s="792" t="e">
        <f aca="false">'2  doubles et doubles mixtes'!#ref!</f>
        <v>#VALUE!</v>
      </c>
      <c r="B22" s="792" t="e">
        <f aca="false">'2  doubles et doubles mixtes'!#ref!</f>
        <v>#VALUE!</v>
      </c>
      <c r="C22" s="810"/>
      <c r="D22" s="794" t="e">
        <f aca="false">+'2  doubles et doubles mixtes'!#ref!</f>
        <v>#VALUE!</v>
      </c>
      <c r="E22" s="811" t="e">
        <f aca="false">IF(D22="","",VLOOKUP(D22,ser,4))</f>
        <v>#VALUE!</v>
      </c>
      <c r="F22" s="796"/>
      <c r="G22" s="812" t="e">
        <f aca="false">IF(A22="","",VLOOKUP(A22,[0]!lt,2))</f>
        <v>#VALUE!</v>
      </c>
      <c r="H22" s="813" t="e">
        <f aca="false">IF(A22="","",VLOOKUP(A22,[0]!lt,3))</f>
        <v>#VALUE!</v>
      </c>
      <c r="I22" s="814" t="e">
        <f aca="false">IF(A22="","",VLOOKUP(A22,[0]!lt,5))</f>
        <v>#VALUE!</v>
      </c>
      <c r="J22" s="815"/>
      <c r="K22" s="812" t="e">
        <f aca="false">IF(B22="","",VLOOKUP(B22,[0]!lt,2))</f>
        <v>#VALUE!</v>
      </c>
      <c r="L22" s="813" t="e">
        <f aca="false">IF(B22="","",VLOOKUP(B22,[0]!lt,3))</f>
        <v>#VALUE!</v>
      </c>
      <c r="M22" s="816" t="e">
        <f aca="false">IF(B22="","",VLOOKUP(B22,[0]!lt,5))</f>
        <v>#VALUE!</v>
      </c>
      <c r="N22" s="817" t="e">
        <f aca="false">IF(A22="","",VLOOKUP(A22,[0]!lt,4))</f>
        <v>#VALUE!</v>
      </c>
      <c r="O22" s="818" t="e">
        <f aca="false">IF(A22="","",VLOOKUP(A22,[0]!lt,8))</f>
        <v>#VALUE!</v>
      </c>
      <c r="P22" s="818" t="e">
        <f aca="false">IF(B22="","",VLOOKUP(B22,[0]!lt,8))</f>
        <v>#VALUE!</v>
      </c>
      <c r="Q22" s="819" t="e">
        <f aca="false" t="array" ref="Q22:Q22">IF(I22:M22="","",SUM(I22+M22))</f>
        <v>#VALUE!</v>
      </c>
      <c r="R22" s="817" t="e">
        <f aca="false">IF(B22="","",VLOOKUP(B22,[0]!lt,4))</f>
        <v>#VALUE!</v>
      </c>
      <c r="S22" s="804" t="e">
        <f aca="false">IF(N22=R22,N22,CONCATENATE(N22," / ",R22))</f>
        <v>#VALUE!</v>
      </c>
      <c r="T22" s="805" t="n">
        <v>15</v>
      </c>
      <c r="U22" s="806" t="e">
        <f aca="false">+A22</f>
        <v>#VALUE!</v>
      </c>
      <c r="V22" s="100" t="e">
        <f aca="false">CONCATENATE(G22,"  ",H22,"  ",I22)</f>
        <v>#VALUE!</v>
      </c>
      <c r="W22" s="100" t="e">
        <f aca="false">CONCATENATE(K22,"  ",L22,"  ",M22)</f>
        <v>#VALUE!</v>
      </c>
      <c r="X22" s="100" t="e">
        <f aca="false">+S22</f>
        <v>#VALUE!</v>
      </c>
      <c r="Y22" s="806" t="e">
        <f aca="false">+B22</f>
        <v>#VALUE!</v>
      </c>
      <c r="Z22" s="100" t="e">
        <f aca="false">+O22</f>
        <v>#VALUE!</v>
      </c>
      <c r="AA22" s="100" t="e">
        <f aca="false">+P22</f>
        <v>#VALUE!</v>
      </c>
      <c r="AB22" s="100" t="e">
        <f aca="false">CONCATENATE(D22," / ",E22)</f>
        <v>#VALUE!</v>
      </c>
    </row>
    <row r="23" customFormat="false" ht="18" hidden="false" customHeight="true" outlineLevel="0" collapsed="false">
      <c r="A23" s="792" t="e">
        <f aca="false">'2  doubles et doubles mixtes'!#ref!</f>
        <v>#VALUE!</v>
      </c>
      <c r="B23" s="792" t="e">
        <f aca="false">'2  doubles et doubles mixtes'!#ref!</f>
        <v>#VALUE!</v>
      </c>
      <c r="C23" s="810"/>
      <c r="D23" s="794" t="e">
        <f aca="false">+'2  doubles et doubles mixtes'!#ref!</f>
        <v>#VALUE!</v>
      </c>
      <c r="E23" s="811" t="e">
        <f aca="false">IF(D23="","",VLOOKUP(D23,ser,4))</f>
        <v>#VALUE!</v>
      </c>
      <c r="F23" s="796"/>
      <c r="G23" s="812" t="e">
        <f aca="false">IF(A23="","",VLOOKUP(A23,[0]!lt,2))</f>
        <v>#VALUE!</v>
      </c>
      <c r="H23" s="813" t="e">
        <f aca="false">IF(A23="","",VLOOKUP(A23,[0]!lt,3))</f>
        <v>#VALUE!</v>
      </c>
      <c r="I23" s="814" t="e">
        <f aca="false">IF(A23="","",VLOOKUP(A23,[0]!lt,5))</f>
        <v>#VALUE!</v>
      </c>
      <c r="J23" s="815"/>
      <c r="K23" s="812" t="e">
        <f aca="false">IF(B23="","",VLOOKUP(B23,[0]!lt,2))</f>
        <v>#VALUE!</v>
      </c>
      <c r="L23" s="813" t="e">
        <f aca="false">IF(B23="","",VLOOKUP(B23,[0]!lt,3))</f>
        <v>#VALUE!</v>
      </c>
      <c r="M23" s="816" t="e">
        <f aca="false">IF(B23="","",VLOOKUP(B23,[0]!lt,5))</f>
        <v>#VALUE!</v>
      </c>
      <c r="N23" s="817" t="e">
        <f aca="false">IF(A23="","",VLOOKUP(A23,[0]!lt,4))</f>
        <v>#VALUE!</v>
      </c>
      <c r="O23" s="818" t="e">
        <f aca="false">IF(A23="","",VLOOKUP(A23,[0]!lt,8))</f>
        <v>#VALUE!</v>
      </c>
      <c r="P23" s="818" t="e">
        <f aca="false">IF(B23="","",VLOOKUP(B23,[0]!lt,8))</f>
        <v>#VALUE!</v>
      </c>
      <c r="Q23" s="819" t="e">
        <f aca="false" t="array" ref="Q23:Q23">IF(I23:M23="","",SUM(I23+M23))</f>
        <v>#VALUE!</v>
      </c>
      <c r="R23" s="817" t="e">
        <f aca="false">IF(B23="","",VLOOKUP(B23,[0]!lt,4))</f>
        <v>#VALUE!</v>
      </c>
      <c r="S23" s="804" t="e">
        <f aca="false">IF(N23=R23,N23,CONCATENATE(N23," / ",R23))</f>
        <v>#VALUE!</v>
      </c>
      <c r="T23" s="805" t="n">
        <v>16</v>
      </c>
      <c r="U23" s="806" t="e">
        <f aca="false">+A23</f>
        <v>#VALUE!</v>
      </c>
      <c r="V23" s="100" t="e">
        <f aca="false">CONCATENATE(G23,"  ",H23,"  ",I23)</f>
        <v>#VALUE!</v>
      </c>
      <c r="W23" s="100" t="e">
        <f aca="false">CONCATENATE(K23,"  ",L23,"  ",M23)</f>
        <v>#VALUE!</v>
      </c>
      <c r="X23" s="100" t="e">
        <f aca="false">+S23</f>
        <v>#VALUE!</v>
      </c>
      <c r="Y23" s="806" t="e">
        <f aca="false">+B23</f>
        <v>#VALUE!</v>
      </c>
      <c r="Z23" s="100" t="e">
        <f aca="false">+O23</f>
        <v>#VALUE!</v>
      </c>
      <c r="AA23" s="100" t="e">
        <f aca="false">+P23</f>
        <v>#VALUE!</v>
      </c>
      <c r="AB23" s="100" t="e">
        <f aca="false">CONCATENATE(D23," / ",E23)</f>
        <v>#VALUE!</v>
      </c>
    </row>
    <row r="24" customFormat="false" ht="18" hidden="false" customHeight="true" outlineLevel="0" collapsed="false">
      <c r="A24" s="792" t="e">
        <f aca="false">'2  doubles et doubles mixtes'!#ref!</f>
        <v>#VALUE!</v>
      </c>
      <c r="B24" s="792" t="e">
        <f aca="false">'2  doubles et doubles mixtes'!#ref!</f>
        <v>#VALUE!</v>
      </c>
      <c r="C24" s="810"/>
      <c r="D24" s="794" t="e">
        <f aca="false">+'2  doubles et doubles mixtes'!#ref!</f>
        <v>#VALUE!</v>
      </c>
      <c r="E24" s="811" t="e">
        <f aca="false">IF(D24="","",VLOOKUP(D24,ser,4))</f>
        <v>#VALUE!</v>
      </c>
      <c r="F24" s="796"/>
      <c r="G24" s="812" t="e">
        <f aca="false">IF(A24="","",VLOOKUP(A24,[0]!lt,2))</f>
        <v>#VALUE!</v>
      </c>
      <c r="H24" s="813" t="e">
        <f aca="false">IF(A24="","",VLOOKUP(A24,[0]!lt,3))</f>
        <v>#VALUE!</v>
      </c>
      <c r="I24" s="814" t="e">
        <f aca="false">IF(A24="","",VLOOKUP(A24,[0]!lt,5))</f>
        <v>#VALUE!</v>
      </c>
      <c r="J24" s="815"/>
      <c r="K24" s="812" t="e">
        <f aca="false">IF(B24="","",VLOOKUP(B24,[0]!lt,2))</f>
        <v>#VALUE!</v>
      </c>
      <c r="L24" s="813" t="e">
        <f aca="false">IF(B24="","",VLOOKUP(B24,[0]!lt,3))</f>
        <v>#VALUE!</v>
      </c>
      <c r="M24" s="816" t="e">
        <f aca="false">IF(B24="","",VLOOKUP(B24,[0]!lt,5))</f>
        <v>#VALUE!</v>
      </c>
      <c r="N24" s="817" t="e">
        <f aca="false">IF(A24="","",VLOOKUP(A24,[0]!lt,4))</f>
        <v>#VALUE!</v>
      </c>
      <c r="O24" s="818" t="e">
        <f aca="false">IF(A24="","",VLOOKUP(A24,[0]!lt,8))</f>
        <v>#VALUE!</v>
      </c>
      <c r="P24" s="818" t="e">
        <f aca="false">IF(B24="","",VLOOKUP(B24,[0]!lt,8))</f>
        <v>#VALUE!</v>
      </c>
      <c r="Q24" s="819" t="e">
        <f aca="false" t="array" ref="Q24:Q24">IF(I24:M24="","",SUM(I24+M24))</f>
        <v>#VALUE!</v>
      </c>
      <c r="R24" s="817" t="e">
        <f aca="false">IF(B24="","",VLOOKUP(B24,[0]!lt,4))</f>
        <v>#VALUE!</v>
      </c>
      <c r="S24" s="804" t="e">
        <f aca="false">IF(N24=R24,N24,CONCATENATE(N24," / ",R24))</f>
        <v>#VALUE!</v>
      </c>
      <c r="T24" s="805" t="n">
        <v>17</v>
      </c>
      <c r="U24" s="806" t="e">
        <f aca="false">+A24</f>
        <v>#VALUE!</v>
      </c>
      <c r="V24" s="100" t="e">
        <f aca="false">CONCATENATE(G24,"  ",H24,"  ",I24)</f>
        <v>#VALUE!</v>
      </c>
      <c r="W24" s="100" t="e">
        <f aca="false">CONCATENATE(K24,"  ",L24,"  ",M24)</f>
        <v>#VALUE!</v>
      </c>
      <c r="X24" s="100" t="e">
        <f aca="false">+S24</f>
        <v>#VALUE!</v>
      </c>
      <c r="Y24" s="806" t="e">
        <f aca="false">+B24</f>
        <v>#VALUE!</v>
      </c>
      <c r="Z24" s="100" t="e">
        <f aca="false">+O24</f>
        <v>#VALUE!</v>
      </c>
      <c r="AA24" s="100" t="e">
        <f aca="false">+P24</f>
        <v>#VALUE!</v>
      </c>
      <c r="AB24" s="100" t="e">
        <f aca="false">CONCATENATE(D24," / ",E24)</f>
        <v>#VALUE!</v>
      </c>
    </row>
    <row r="25" customFormat="false" ht="18" hidden="false" customHeight="true" outlineLevel="0" collapsed="false">
      <c r="A25" s="792" t="e">
        <f aca="false">'2  doubles et doubles mixtes'!#ref!</f>
        <v>#VALUE!</v>
      </c>
      <c r="B25" s="792" t="e">
        <f aca="false">'2  doubles et doubles mixtes'!#ref!</f>
        <v>#VALUE!</v>
      </c>
      <c r="C25" s="810"/>
      <c r="D25" s="794" t="e">
        <f aca="false">+'2  doubles et doubles mixtes'!#ref!</f>
        <v>#VALUE!</v>
      </c>
      <c r="E25" s="811" t="e">
        <f aca="false">IF(D25="","",VLOOKUP(D25,ser,4))</f>
        <v>#VALUE!</v>
      </c>
      <c r="F25" s="796"/>
      <c r="G25" s="812" t="e">
        <f aca="false">IF(A25="","",VLOOKUP(A25,[0]!lt,2))</f>
        <v>#VALUE!</v>
      </c>
      <c r="H25" s="813" t="e">
        <f aca="false">IF(A25="","",VLOOKUP(A25,[0]!lt,3))</f>
        <v>#VALUE!</v>
      </c>
      <c r="I25" s="814" t="e">
        <f aca="false">IF(A25="","",VLOOKUP(A25,[0]!lt,5))</f>
        <v>#VALUE!</v>
      </c>
      <c r="J25" s="815"/>
      <c r="K25" s="812" t="e">
        <f aca="false">IF(B25="","",VLOOKUP(B25,[0]!lt,2))</f>
        <v>#VALUE!</v>
      </c>
      <c r="L25" s="813" t="e">
        <f aca="false">IF(B25="","",VLOOKUP(B25,[0]!lt,3))</f>
        <v>#VALUE!</v>
      </c>
      <c r="M25" s="816" t="e">
        <f aca="false">IF(B25="","",VLOOKUP(B25,[0]!lt,5))</f>
        <v>#VALUE!</v>
      </c>
      <c r="N25" s="817" t="e">
        <f aca="false">IF(A25="","",VLOOKUP(A25,[0]!lt,4))</f>
        <v>#VALUE!</v>
      </c>
      <c r="O25" s="818" t="e">
        <f aca="false">IF(A25="","",VLOOKUP(A25,[0]!lt,8))</f>
        <v>#VALUE!</v>
      </c>
      <c r="P25" s="818" t="e">
        <f aca="false">IF(B25="","",VLOOKUP(B25,[0]!lt,8))</f>
        <v>#VALUE!</v>
      </c>
      <c r="Q25" s="819" t="e">
        <f aca="false" t="array" ref="Q25:Q25">IF(I25:M25="","",SUM(I25+M25))</f>
        <v>#VALUE!</v>
      </c>
      <c r="R25" s="817" t="e">
        <f aca="false">IF(B25="","",VLOOKUP(B25,[0]!lt,4))</f>
        <v>#VALUE!</v>
      </c>
      <c r="S25" s="804" t="e">
        <f aca="false">IF(N25=R25,N25,CONCATENATE(N25," / ",R25))</f>
        <v>#VALUE!</v>
      </c>
      <c r="T25" s="805" t="n">
        <v>18</v>
      </c>
      <c r="U25" s="806" t="e">
        <f aca="false">+A25</f>
        <v>#VALUE!</v>
      </c>
      <c r="V25" s="100" t="e">
        <f aca="false">CONCATENATE(G25,"  ",H25,"  ",I25)</f>
        <v>#VALUE!</v>
      </c>
      <c r="W25" s="100" t="e">
        <f aca="false">CONCATENATE(K25,"  ",L25,"  ",M25)</f>
        <v>#VALUE!</v>
      </c>
      <c r="X25" s="100" t="e">
        <f aca="false">+S25</f>
        <v>#VALUE!</v>
      </c>
      <c r="Y25" s="806" t="e">
        <f aca="false">+B25</f>
        <v>#VALUE!</v>
      </c>
      <c r="Z25" s="100" t="e">
        <f aca="false">+O25</f>
        <v>#VALUE!</v>
      </c>
      <c r="AA25" s="100" t="e">
        <f aca="false">+P25</f>
        <v>#VALUE!</v>
      </c>
      <c r="AB25" s="100" t="e">
        <f aca="false">CONCATENATE(D25," / ",E25)</f>
        <v>#VALUE!</v>
      </c>
    </row>
    <row r="26" customFormat="false" ht="18" hidden="false" customHeight="true" outlineLevel="0" collapsed="false">
      <c r="A26" s="792" t="e">
        <f aca="false">'2  doubles et doubles mixtes'!#ref!</f>
        <v>#VALUE!</v>
      </c>
      <c r="B26" s="792" t="e">
        <f aca="false">'2  doubles et doubles mixtes'!#ref!</f>
        <v>#VALUE!</v>
      </c>
      <c r="C26" s="810"/>
      <c r="D26" s="794" t="e">
        <f aca="false">+'2  doubles et doubles mixtes'!#ref!</f>
        <v>#VALUE!</v>
      </c>
      <c r="E26" s="811" t="e">
        <f aca="false">IF(D26="","",VLOOKUP(D26,ser,4))</f>
        <v>#VALUE!</v>
      </c>
      <c r="F26" s="796"/>
      <c r="G26" s="812" t="e">
        <f aca="false">IF(A26="","",VLOOKUP(A26,[0]!lt,2))</f>
        <v>#VALUE!</v>
      </c>
      <c r="H26" s="813" t="e">
        <f aca="false">IF(A26="","",VLOOKUP(A26,[0]!lt,3))</f>
        <v>#VALUE!</v>
      </c>
      <c r="I26" s="814" t="e">
        <f aca="false">IF(A26="","",VLOOKUP(A26,[0]!lt,5))</f>
        <v>#VALUE!</v>
      </c>
      <c r="J26" s="815"/>
      <c r="K26" s="812" t="e">
        <f aca="false">IF(B26="","",VLOOKUP(B26,[0]!lt,2))</f>
        <v>#VALUE!</v>
      </c>
      <c r="L26" s="813" t="e">
        <f aca="false">IF(B26="","",VLOOKUP(B26,[0]!lt,3))</f>
        <v>#VALUE!</v>
      </c>
      <c r="M26" s="816" t="e">
        <f aca="false">IF(B26="","",VLOOKUP(B26,[0]!lt,5))</f>
        <v>#VALUE!</v>
      </c>
      <c r="N26" s="817" t="e">
        <f aca="false">IF(A26="","",VLOOKUP(A26,[0]!lt,4))</f>
        <v>#VALUE!</v>
      </c>
      <c r="O26" s="818" t="e">
        <f aca="false">IF(A26="","",VLOOKUP(A26,[0]!lt,8))</f>
        <v>#VALUE!</v>
      </c>
      <c r="P26" s="818" t="e">
        <f aca="false">IF(B26="","",VLOOKUP(B26,[0]!lt,8))</f>
        <v>#VALUE!</v>
      </c>
      <c r="Q26" s="819" t="e">
        <f aca="false" t="array" ref="Q26:Q26">IF(I26:M26="","",SUM(I26+M26))</f>
        <v>#VALUE!</v>
      </c>
      <c r="R26" s="817" t="e">
        <f aca="false">IF(B26="","",VLOOKUP(B26,[0]!lt,4))</f>
        <v>#VALUE!</v>
      </c>
      <c r="S26" s="804" t="e">
        <f aca="false">IF(N26=R26,N26,CONCATENATE(N26," / ",R26))</f>
        <v>#VALUE!</v>
      </c>
      <c r="T26" s="805" t="n">
        <v>19</v>
      </c>
      <c r="U26" s="806" t="e">
        <f aca="false">+A26</f>
        <v>#VALUE!</v>
      </c>
      <c r="V26" s="100" t="e">
        <f aca="false">CONCATENATE(G26,"  ",H26,"  ",I26)</f>
        <v>#VALUE!</v>
      </c>
      <c r="W26" s="100" t="e">
        <f aca="false">CONCATENATE(K26,"  ",L26,"  ",M26)</f>
        <v>#VALUE!</v>
      </c>
      <c r="X26" s="100" t="e">
        <f aca="false">+S26</f>
        <v>#VALUE!</v>
      </c>
      <c r="Y26" s="806" t="e">
        <f aca="false">+B26</f>
        <v>#VALUE!</v>
      </c>
      <c r="Z26" s="100" t="e">
        <f aca="false">+O26</f>
        <v>#VALUE!</v>
      </c>
      <c r="AA26" s="100" t="e">
        <f aca="false">+P26</f>
        <v>#VALUE!</v>
      </c>
      <c r="AB26" s="100" t="e">
        <f aca="false">CONCATENATE(D26," / ",E26)</f>
        <v>#VALUE!</v>
      </c>
    </row>
    <row r="27" customFormat="false" ht="18" hidden="false" customHeight="true" outlineLevel="0" collapsed="false">
      <c r="A27" s="792" t="e">
        <f aca="false">'2  doubles et doubles mixtes'!#ref!</f>
        <v>#VALUE!</v>
      </c>
      <c r="B27" s="792" t="e">
        <f aca="false">'2  doubles et doubles mixtes'!#ref!</f>
        <v>#VALUE!</v>
      </c>
      <c r="C27" s="810"/>
      <c r="D27" s="794" t="e">
        <f aca="false">+'2  doubles et doubles mixtes'!#ref!</f>
        <v>#VALUE!</v>
      </c>
      <c r="E27" s="811" t="e">
        <f aca="false">IF(D27="","",VLOOKUP(D27,ser,4))</f>
        <v>#VALUE!</v>
      </c>
      <c r="F27" s="796"/>
      <c r="G27" s="812" t="e">
        <f aca="false">IF(A27="","",VLOOKUP(A27,[0]!lt,2))</f>
        <v>#VALUE!</v>
      </c>
      <c r="H27" s="813" t="e">
        <f aca="false">IF(A27="","",VLOOKUP(A27,[0]!lt,3))</f>
        <v>#VALUE!</v>
      </c>
      <c r="I27" s="814" t="e">
        <f aca="false">IF(A27="","",VLOOKUP(A27,[0]!lt,5))</f>
        <v>#VALUE!</v>
      </c>
      <c r="J27" s="815"/>
      <c r="K27" s="812" t="e">
        <f aca="false">IF(B27="","",VLOOKUP(B27,[0]!lt,2))</f>
        <v>#VALUE!</v>
      </c>
      <c r="L27" s="813" t="e">
        <f aca="false">IF(B27="","",VLOOKUP(B27,[0]!lt,3))</f>
        <v>#VALUE!</v>
      </c>
      <c r="M27" s="816" t="e">
        <f aca="false">IF(B27="","",VLOOKUP(B27,[0]!lt,5))</f>
        <v>#VALUE!</v>
      </c>
      <c r="N27" s="817" t="e">
        <f aca="false">IF(A27="","",VLOOKUP(A27,[0]!lt,4))</f>
        <v>#VALUE!</v>
      </c>
      <c r="O27" s="818" t="e">
        <f aca="false">IF(A27="","",VLOOKUP(A27,[0]!lt,8))</f>
        <v>#VALUE!</v>
      </c>
      <c r="P27" s="818" t="e">
        <f aca="false">IF(B27="","",VLOOKUP(B27,[0]!lt,8))</f>
        <v>#VALUE!</v>
      </c>
      <c r="Q27" s="819" t="e">
        <f aca="false" t="array" ref="Q27:Q27">IF(I27:M27="","",SUM(I27+M27))</f>
        <v>#VALUE!</v>
      </c>
      <c r="R27" s="817" t="e">
        <f aca="false">IF(B27="","",VLOOKUP(B27,[0]!lt,4))</f>
        <v>#VALUE!</v>
      </c>
      <c r="S27" s="804" t="e">
        <f aca="false">IF(N27=R27,N27,CONCATENATE(N27," / ",R27))</f>
        <v>#VALUE!</v>
      </c>
      <c r="T27" s="805" t="n">
        <v>20</v>
      </c>
      <c r="U27" s="806" t="e">
        <f aca="false">+A27</f>
        <v>#VALUE!</v>
      </c>
      <c r="V27" s="100" t="e">
        <f aca="false">CONCATENATE(G27,"  ",H27,"  ",I27)</f>
        <v>#VALUE!</v>
      </c>
      <c r="W27" s="100" t="e">
        <f aca="false">CONCATENATE(K27,"  ",L27,"  ",M27)</f>
        <v>#VALUE!</v>
      </c>
      <c r="X27" s="100" t="e">
        <f aca="false">+S27</f>
        <v>#VALUE!</v>
      </c>
      <c r="Y27" s="806" t="e">
        <f aca="false">+B27</f>
        <v>#VALUE!</v>
      </c>
      <c r="Z27" s="100" t="e">
        <f aca="false">+O27</f>
        <v>#VALUE!</v>
      </c>
      <c r="AA27" s="100" t="e">
        <f aca="false">+P27</f>
        <v>#VALUE!</v>
      </c>
      <c r="AB27" s="100" t="e">
        <f aca="false">CONCATENATE(D27," / ",E27)</f>
        <v>#VALUE!</v>
      </c>
    </row>
    <row r="28" customFormat="false" ht="18" hidden="false" customHeight="true" outlineLevel="0" collapsed="false">
      <c r="A28" s="792" t="e">
        <f aca="false">'2  doubles et doubles mixtes'!#ref!</f>
        <v>#VALUE!</v>
      </c>
      <c r="B28" s="792" t="e">
        <f aca="false">'2  doubles et doubles mixtes'!#ref!</f>
        <v>#VALUE!</v>
      </c>
      <c r="C28" s="810"/>
      <c r="D28" s="794" t="e">
        <f aca="false">+'2  doubles et doubles mixtes'!#ref!</f>
        <v>#VALUE!</v>
      </c>
      <c r="E28" s="811" t="e">
        <f aca="false">IF(D28="","",VLOOKUP(D28,ser,4))</f>
        <v>#VALUE!</v>
      </c>
      <c r="F28" s="796"/>
      <c r="G28" s="812" t="e">
        <f aca="false">IF(A28="","",VLOOKUP(A28,[0]!lt,2))</f>
        <v>#VALUE!</v>
      </c>
      <c r="H28" s="813" t="e">
        <f aca="false">IF(A28="","",VLOOKUP(A28,[0]!lt,3))</f>
        <v>#VALUE!</v>
      </c>
      <c r="I28" s="814" t="e">
        <f aca="false">IF(A28="","",VLOOKUP(A28,[0]!lt,5))</f>
        <v>#VALUE!</v>
      </c>
      <c r="J28" s="815"/>
      <c r="K28" s="812" t="e">
        <f aca="false">IF(B28="","",VLOOKUP(B28,[0]!lt,2))</f>
        <v>#VALUE!</v>
      </c>
      <c r="L28" s="813" t="e">
        <f aca="false">IF(B28="","",VLOOKUP(B28,[0]!lt,3))</f>
        <v>#VALUE!</v>
      </c>
      <c r="M28" s="816" t="e">
        <f aca="false">IF(B28="","",VLOOKUP(B28,[0]!lt,5))</f>
        <v>#VALUE!</v>
      </c>
      <c r="N28" s="817" t="e">
        <f aca="false">IF(A28="","",VLOOKUP(A28,[0]!lt,4))</f>
        <v>#VALUE!</v>
      </c>
      <c r="O28" s="818" t="e">
        <f aca="false">IF(A28="","",VLOOKUP(A28,[0]!lt,8))</f>
        <v>#VALUE!</v>
      </c>
      <c r="P28" s="818" t="e">
        <f aca="false">IF(B28="","",VLOOKUP(B28,[0]!lt,8))</f>
        <v>#VALUE!</v>
      </c>
      <c r="Q28" s="819" t="e">
        <f aca="false" t="array" ref="Q28:Q28">IF(I28:M28="","",SUM(I28+M28))</f>
        <v>#VALUE!</v>
      </c>
      <c r="R28" s="817" t="e">
        <f aca="false">IF(B28="","",VLOOKUP(B28,[0]!lt,4))</f>
        <v>#VALUE!</v>
      </c>
      <c r="S28" s="804" t="e">
        <f aca="false">IF(N28=R28,N28,CONCATENATE(N28," / ",R28))</f>
        <v>#VALUE!</v>
      </c>
      <c r="T28" s="805" t="n">
        <v>21</v>
      </c>
      <c r="U28" s="806" t="e">
        <f aca="false">+A28</f>
        <v>#VALUE!</v>
      </c>
      <c r="V28" s="100" t="e">
        <f aca="false">CONCATENATE(G28,"  ",H28,"  ",I28)</f>
        <v>#VALUE!</v>
      </c>
      <c r="W28" s="100" t="e">
        <f aca="false">CONCATENATE(K28,"  ",L28,"  ",M28)</f>
        <v>#VALUE!</v>
      </c>
      <c r="X28" s="100" t="e">
        <f aca="false">+S28</f>
        <v>#VALUE!</v>
      </c>
      <c r="Y28" s="806" t="e">
        <f aca="false">+B28</f>
        <v>#VALUE!</v>
      </c>
      <c r="Z28" s="100" t="e">
        <f aca="false">+O28</f>
        <v>#VALUE!</v>
      </c>
      <c r="AA28" s="100" t="e">
        <f aca="false">+P28</f>
        <v>#VALUE!</v>
      </c>
      <c r="AB28" s="100" t="e">
        <f aca="false">CONCATENATE(D28," / ",E28)</f>
        <v>#VALUE!</v>
      </c>
    </row>
    <row r="29" customFormat="false" ht="18" hidden="false" customHeight="true" outlineLevel="0" collapsed="false">
      <c r="A29" s="792" t="e">
        <f aca="false">'2  doubles et doubles mixtes'!#ref!</f>
        <v>#VALUE!</v>
      </c>
      <c r="B29" s="792" t="e">
        <f aca="false">'2  doubles et doubles mixtes'!#ref!</f>
        <v>#VALUE!</v>
      </c>
      <c r="C29" s="810"/>
      <c r="D29" s="794" t="e">
        <f aca="false">+'2  doubles et doubles mixtes'!#ref!</f>
        <v>#VALUE!</v>
      </c>
      <c r="E29" s="811" t="e">
        <f aca="false">IF(D29="","",VLOOKUP(D29,ser,4))</f>
        <v>#VALUE!</v>
      </c>
      <c r="F29" s="796"/>
      <c r="G29" s="812" t="e">
        <f aca="false">IF(A29="","",VLOOKUP(A29,[0]!lt,2))</f>
        <v>#VALUE!</v>
      </c>
      <c r="H29" s="813" t="e">
        <f aca="false">IF(A29="","",VLOOKUP(A29,[0]!lt,3))</f>
        <v>#VALUE!</v>
      </c>
      <c r="I29" s="814" t="e">
        <f aca="false">IF(A29="","",VLOOKUP(A29,[0]!lt,5))</f>
        <v>#VALUE!</v>
      </c>
      <c r="J29" s="815"/>
      <c r="K29" s="812" t="e">
        <f aca="false">IF(B29="","",VLOOKUP(B29,[0]!lt,2))</f>
        <v>#VALUE!</v>
      </c>
      <c r="L29" s="813" t="e">
        <f aca="false">IF(B29="","",VLOOKUP(B29,[0]!lt,3))</f>
        <v>#VALUE!</v>
      </c>
      <c r="M29" s="816" t="e">
        <f aca="false">IF(B29="","",VLOOKUP(B29,[0]!lt,5))</f>
        <v>#VALUE!</v>
      </c>
      <c r="N29" s="817" t="e">
        <f aca="false">IF(A29="","",VLOOKUP(A29,[0]!lt,4))</f>
        <v>#VALUE!</v>
      </c>
      <c r="O29" s="818" t="e">
        <f aca="false">IF(A29="","",VLOOKUP(A29,[0]!lt,8))</f>
        <v>#VALUE!</v>
      </c>
      <c r="P29" s="818" t="e">
        <f aca="false">IF(B29="","",VLOOKUP(B29,[0]!lt,8))</f>
        <v>#VALUE!</v>
      </c>
      <c r="Q29" s="819" t="e">
        <f aca="false" t="array" ref="Q29:Q29">IF(I29:M29="","",SUM(I29+M29))</f>
        <v>#VALUE!</v>
      </c>
      <c r="R29" s="817" t="e">
        <f aca="false">IF(B29="","",VLOOKUP(B29,[0]!lt,4))</f>
        <v>#VALUE!</v>
      </c>
      <c r="S29" s="804" t="e">
        <f aca="false">IF(N29=R29,N29,CONCATENATE(N29," / ",R29))</f>
        <v>#VALUE!</v>
      </c>
      <c r="T29" s="805" t="n">
        <v>22</v>
      </c>
      <c r="U29" s="806" t="e">
        <f aca="false">+A29</f>
        <v>#VALUE!</v>
      </c>
      <c r="V29" s="100" t="e">
        <f aca="false">CONCATENATE(G29,"  ",H29,"  ",I29)</f>
        <v>#VALUE!</v>
      </c>
      <c r="W29" s="100" t="e">
        <f aca="false">CONCATENATE(K29,"  ",L29,"  ",M29)</f>
        <v>#VALUE!</v>
      </c>
      <c r="X29" s="100" t="e">
        <f aca="false">+S29</f>
        <v>#VALUE!</v>
      </c>
      <c r="Y29" s="806" t="e">
        <f aca="false">+B29</f>
        <v>#VALUE!</v>
      </c>
      <c r="Z29" s="100" t="e">
        <f aca="false">+O29</f>
        <v>#VALUE!</v>
      </c>
      <c r="AA29" s="100" t="e">
        <f aca="false">+P29</f>
        <v>#VALUE!</v>
      </c>
      <c r="AB29" s="100" t="e">
        <f aca="false">CONCATENATE(D29," / ",E29)</f>
        <v>#VALUE!</v>
      </c>
    </row>
    <row r="30" customFormat="false" ht="18" hidden="false" customHeight="true" outlineLevel="0" collapsed="false">
      <c r="A30" s="792" t="e">
        <f aca="false">'2  doubles et doubles mixtes'!#ref!</f>
        <v>#VALUE!</v>
      </c>
      <c r="B30" s="792" t="e">
        <f aca="false">'2  doubles et doubles mixtes'!#ref!</f>
        <v>#VALUE!</v>
      </c>
      <c r="C30" s="810"/>
      <c r="D30" s="794" t="e">
        <f aca="false">+'2  doubles et doubles mixtes'!#ref!</f>
        <v>#VALUE!</v>
      </c>
      <c r="E30" s="811" t="e">
        <f aca="false">IF(D30="","",VLOOKUP(D30,ser,4))</f>
        <v>#VALUE!</v>
      </c>
      <c r="F30" s="796"/>
      <c r="G30" s="812" t="e">
        <f aca="false">IF(A30="","",VLOOKUP(A30,[0]!lt,2))</f>
        <v>#VALUE!</v>
      </c>
      <c r="H30" s="813" t="e">
        <f aca="false">IF(A30="","",VLOOKUP(A30,[0]!lt,3))</f>
        <v>#VALUE!</v>
      </c>
      <c r="I30" s="814" t="e">
        <f aca="false">IF(A30="","",VLOOKUP(A30,[0]!lt,5))</f>
        <v>#VALUE!</v>
      </c>
      <c r="J30" s="815"/>
      <c r="K30" s="812" t="e">
        <f aca="false">IF(B30="","",VLOOKUP(B30,[0]!lt,2))</f>
        <v>#VALUE!</v>
      </c>
      <c r="L30" s="813" t="e">
        <f aca="false">IF(B30="","",VLOOKUP(B30,[0]!lt,3))</f>
        <v>#VALUE!</v>
      </c>
      <c r="M30" s="816" t="e">
        <f aca="false">IF(B30="","",VLOOKUP(B30,[0]!lt,5))</f>
        <v>#VALUE!</v>
      </c>
      <c r="N30" s="817" t="e">
        <f aca="false">IF(A30="","",VLOOKUP(A30,[0]!lt,4))</f>
        <v>#VALUE!</v>
      </c>
      <c r="O30" s="818" t="e">
        <f aca="false">IF(A30="","",VLOOKUP(A30,[0]!lt,8))</f>
        <v>#VALUE!</v>
      </c>
      <c r="P30" s="818" t="e">
        <f aca="false">IF(B30="","",VLOOKUP(B30,[0]!lt,8))</f>
        <v>#VALUE!</v>
      </c>
      <c r="Q30" s="819" t="e">
        <f aca="false" t="array" ref="Q30:Q30">IF(I30:M30="","",SUM(I30+M30))</f>
        <v>#VALUE!</v>
      </c>
      <c r="R30" s="817" t="e">
        <f aca="false">IF(B30="","",VLOOKUP(B30,[0]!lt,4))</f>
        <v>#VALUE!</v>
      </c>
      <c r="S30" s="804" t="e">
        <f aca="false">IF(N30=R30,N30,CONCATENATE(N30," / ",R30))</f>
        <v>#VALUE!</v>
      </c>
      <c r="T30" s="805" t="n">
        <v>23</v>
      </c>
      <c r="U30" s="806" t="e">
        <f aca="false">+A30</f>
        <v>#VALUE!</v>
      </c>
      <c r="V30" s="100" t="e">
        <f aca="false">CONCATENATE(G30,"  ",H30,"  ",I30)</f>
        <v>#VALUE!</v>
      </c>
      <c r="W30" s="100" t="e">
        <f aca="false">CONCATENATE(K30,"  ",L30,"  ",M30)</f>
        <v>#VALUE!</v>
      </c>
      <c r="X30" s="100" t="e">
        <f aca="false">+S30</f>
        <v>#VALUE!</v>
      </c>
      <c r="Y30" s="806" t="e">
        <f aca="false">+B30</f>
        <v>#VALUE!</v>
      </c>
      <c r="Z30" s="100" t="e">
        <f aca="false">+O30</f>
        <v>#VALUE!</v>
      </c>
      <c r="AA30" s="100" t="e">
        <f aca="false">+P30</f>
        <v>#VALUE!</v>
      </c>
      <c r="AB30" s="100" t="e">
        <f aca="false">CONCATENATE(D30," / ",E30)</f>
        <v>#VALUE!</v>
      </c>
    </row>
    <row r="31" customFormat="false" ht="18" hidden="false" customHeight="true" outlineLevel="0" collapsed="false">
      <c r="A31" s="792" t="e">
        <f aca="false">'2  doubles et doubles mixtes'!#ref!</f>
        <v>#VALUE!</v>
      </c>
      <c r="B31" s="792" t="e">
        <f aca="false">'2  doubles et doubles mixtes'!#ref!</f>
        <v>#VALUE!</v>
      </c>
      <c r="C31" s="810"/>
      <c r="D31" s="794" t="e">
        <f aca="false">+'2  doubles et doubles mixtes'!#ref!</f>
        <v>#VALUE!</v>
      </c>
      <c r="E31" s="811" t="e">
        <f aca="false">IF(D31="","",VLOOKUP(D31,ser,4))</f>
        <v>#VALUE!</v>
      </c>
      <c r="F31" s="796"/>
      <c r="G31" s="812" t="e">
        <f aca="false">IF(A31="","",VLOOKUP(A31,[0]!lt,2))</f>
        <v>#VALUE!</v>
      </c>
      <c r="H31" s="813" t="e">
        <f aca="false">IF(A31="","",VLOOKUP(A31,[0]!lt,3))</f>
        <v>#VALUE!</v>
      </c>
      <c r="I31" s="814" t="e">
        <f aca="false">IF(A31="","",VLOOKUP(A31,[0]!lt,5))</f>
        <v>#VALUE!</v>
      </c>
      <c r="J31" s="815"/>
      <c r="K31" s="812" t="e">
        <f aca="false">IF(B31="","",VLOOKUP(B31,[0]!lt,2))</f>
        <v>#VALUE!</v>
      </c>
      <c r="L31" s="813" t="e">
        <f aca="false">IF(B31="","",VLOOKUP(B31,[0]!lt,3))</f>
        <v>#VALUE!</v>
      </c>
      <c r="M31" s="816" t="e">
        <f aca="false">IF(B31="","",VLOOKUP(B31,[0]!lt,5))</f>
        <v>#VALUE!</v>
      </c>
      <c r="N31" s="817" t="e">
        <f aca="false">IF(A31="","",VLOOKUP(A31,[0]!lt,4))</f>
        <v>#VALUE!</v>
      </c>
      <c r="O31" s="818" t="e">
        <f aca="false">IF(A31="","",VLOOKUP(A31,[0]!lt,8))</f>
        <v>#VALUE!</v>
      </c>
      <c r="P31" s="818" t="e">
        <f aca="false">IF(B31="","",VLOOKUP(B31,[0]!lt,8))</f>
        <v>#VALUE!</v>
      </c>
      <c r="Q31" s="819" t="e">
        <f aca="false" t="array" ref="Q31:Q31">IF(I31:M31="","",SUM(I31+M31))</f>
        <v>#VALUE!</v>
      </c>
      <c r="R31" s="817" t="e">
        <f aca="false">IF(B31="","",VLOOKUP(B31,[0]!lt,4))</f>
        <v>#VALUE!</v>
      </c>
      <c r="S31" s="804" t="e">
        <f aca="false">IF(N31=R31,N31,CONCATENATE(N31," / ",R31))</f>
        <v>#VALUE!</v>
      </c>
      <c r="T31" s="805" t="n">
        <v>24</v>
      </c>
      <c r="U31" s="806" t="e">
        <f aca="false">+A31</f>
        <v>#VALUE!</v>
      </c>
      <c r="V31" s="100" t="e">
        <f aca="false">CONCATENATE(G31,"  ",H31,"  ",I31)</f>
        <v>#VALUE!</v>
      </c>
      <c r="W31" s="100" t="e">
        <f aca="false">CONCATENATE(K31,"  ",L31,"  ",M31)</f>
        <v>#VALUE!</v>
      </c>
      <c r="X31" s="100" t="e">
        <f aca="false">+S31</f>
        <v>#VALUE!</v>
      </c>
      <c r="Y31" s="806" t="e">
        <f aca="false">+B31</f>
        <v>#VALUE!</v>
      </c>
      <c r="Z31" s="100" t="e">
        <f aca="false">+O31</f>
        <v>#VALUE!</v>
      </c>
      <c r="AA31" s="100" t="e">
        <f aca="false">+P31</f>
        <v>#VALUE!</v>
      </c>
      <c r="AB31" s="100" t="e">
        <f aca="false">CONCATENATE(D31," / ",E31)</f>
        <v>#VALUE!</v>
      </c>
    </row>
    <row r="32" customFormat="false" ht="18" hidden="false" customHeight="true" outlineLevel="0" collapsed="false">
      <c r="A32" s="792" t="e">
        <f aca="false">'2  doubles et doubles mixtes'!#ref!</f>
        <v>#VALUE!</v>
      </c>
      <c r="B32" s="792" t="e">
        <f aca="false">'2  doubles et doubles mixtes'!#ref!</f>
        <v>#VALUE!</v>
      </c>
      <c r="C32" s="810"/>
      <c r="D32" s="794" t="e">
        <f aca="false">+'2  doubles et doubles mixtes'!#ref!</f>
        <v>#VALUE!</v>
      </c>
      <c r="E32" s="811" t="e">
        <f aca="false">IF(D32="","",VLOOKUP(D32,ser,4))</f>
        <v>#VALUE!</v>
      </c>
      <c r="F32" s="796"/>
      <c r="G32" s="812" t="e">
        <f aca="false">IF(A32="","",VLOOKUP(A32,[0]!lt,2))</f>
        <v>#VALUE!</v>
      </c>
      <c r="H32" s="813" t="e">
        <f aca="false">IF(A32="","",VLOOKUP(A32,[0]!lt,3))</f>
        <v>#VALUE!</v>
      </c>
      <c r="I32" s="814" t="e">
        <f aca="false">IF(A32="","",VLOOKUP(A32,[0]!lt,5))</f>
        <v>#VALUE!</v>
      </c>
      <c r="J32" s="815"/>
      <c r="K32" s="812" t="e">
        <f aca="false">IF(B32="","",VLOOKUP(B32,[0]!lt,2))</f>
        <v>#VALUE!</v>
      </c>
      <c r="L32" s="813" t="e">
        <f aca="false">IF(B32="","",VLOOKUP(B32,[0]!lt,3))</f>
        <v>#VALUE!</v>
      </c>
      <c r="M32" s="816" t="e">
        <f aca="false">IF(B32="","",VLOOKUP(B32,[0]!lt,5))</f>
        <v>#VALUE!</v>
      </c>
      <c r="N32" s="817" t="e">
        <f aca="false">IF(A32="","",VLOOKUP(A32,[0]!lt,4))</f>
        <v>#VALUE!</v>
      </c>
      <c r="O32" s="818" t="e">
        <f aca="false">IF(A32="","",VLOOKUP(A32,[0]!lt,8))</f>
        <v>#VALUE!</v>
      </c>
      <c r="P32" s="818" t="e">
        <f aca="false">IF(B32="","",VLOOKUP(B32,[0]!lt,8))</f>
        <v>#VALUE!</v>
      </c>
      <c r="Q32" s="819" t="e">
        <f aca="false" t="array" ref="Q32:Q32">IF(I32:M32="","",SUM(I32+M32))</f>
        <v>#VALUE!</v>
      </c>
      <c r="R32" s="817" t="e">
        <f aca="false">IF(B32="","",VLOOKUP(B32,[0]!lt,4))</f>
        <v>#VALUE!</v>
      </c>
      <c r="S32" s="804" t="e">
        <f aca="false">IF(N32=R32,N32,CONCATENATE(N32," / ",R32))</f>
        <v>#VALUE!</v>
      </c>
      <c r="T32" s="805" t="n">
        <v>25</v>
      </c>
      <c r="U32" s="806" t="e">
        <f aca="false">+A32</f>
        <v>#VALUE!</v>
      </c>
      <c r="V32" s="100" t="e">
        <f aca="false">CONCATENATE(G32,"  ",H32,"  ",I32)</f>
        <v>#VALUE!</v>
      </c>
      <c r="W32" s="100" t="e">
        <f aca="false">CONCATENATE(K32,"  ",L32,"  ",M32)</f>
        <v>#VALUE!</v>
      </c>
      <c r="X32" s="100" t="e">
        <f aca="false">+S32</f>
        <v>#VALUE!</v>
      </c>
      <c r="Y32" s="806" t="e">
        <f aca="false">+B32</f>
        <v>#VALUE!</v>
      </c>
      <c r="Z32" s="100" t="e">
        <f aca="false">+O32</f>
        <v>#VALUE!</v>
      </c>
      <c r="AA32" s="100" t="e">
        <f aca="false">+P32</f>
        <v>#VALUE!</v>
      </c>
      <c r="AB32" s="100" t="e">
        <f aca="false">CONCATENATE(D32," / ",E32)</f>
        <v>#VALUE!</v>
      </c>
    </row>
    <row r="33" customFormat="false" ht="18" hidden="false" customHeight="true" outlineLevel="0" collapsed="false">
      <c r="A33" s="792" t="e">
        <f aca="false">'2  doubles et doubles mixtes'!#ref!</f>
        <v>#VALUE!</v>
      </c>
      <c r="B33" s="792" t="e">
        <f aca="false">'2  doubles et doubles mixtes'!#ref!</f>
        <v>#VALUE!</v>
      </c>
      <c r="C33" s="810"/>
      <c r="D33" s="794" t="e">
        <f aca="false">+'2  doubles et doubles mixtes'!#ref!</f>
        <v>#VALUE!</v>
      </c>
      <c r="E33" s="811" t="e">
        <f aca="false">IF(D33="","",VLOOKUP(D33,ser,4))</f>
        <v>#VALUE!</v>
      </c>
      <c r="F33" s="796"/>
      <c r="G33" s="812" t="e">
        <f aca="false">IF(A33="","",VLOOKUP(A33,[0]!lt,2))</f>
        <v>#VALUE!</v>
      </c>
      <c r="H33" s="813" t="e">
        <f aca="false">IF(A33="","",VLOOKUP(A33,[0]!lt,3))</f>
        <v>#VALUE!</v>
      </c>
      <c r="I33" s="814" t="e">
        <f aca="false">IF(A33="","",VLOOKUP(A33,[0]!lt,5))</f>
        <v>#VALUE!</v>
      </c>
      <c r="J33" s="815"/>
      <c r="K33" s="812" t="e">
        <f aca="false">IF(B33="","",VLOOKUP(B33,[0]!lt,2))</f>
        <v>#VALUE!</v>
      </c>
      <c r="L33" s="813" t="e">
        <f aca="false">IF(B33="","",VLOOKUP(B33,[0]!lt,3))</f>
        <v>#VALUE!</v>
      </c>
      <c r="M33" s="816" t="e">
        <f aca="false">IF(B33="","",VLOOKUP(B33,[0]!lt,5))</f>
        <v>#VALUE!</v>
      </c>
      <c r="N33" s="817" t="e">
        <f aca="false">IF(A33="","",VLOOKUP(A33,[0]!lt,4))</f>
        <v>#VALUE!</v>
      </c>
      <c r="O33" s="818" t="e">
        <f aca="false">IF(A33="","",VLOOKUP(A33,[0]!lt,8))</f>
        <v>#VALUE!</v>
      </c>
      <c r="P33" s="818" t="e">
        <f aca="false">IF(B33="","",VLOOKUP(B33,[0]!lt,8))</f>
        <v>#VALUE!</v>
      </c>
      <c r="Q33" s="819" t="e">
        <f aca="false" t="array" ref="Q33:Q33">IF(I33:M33="","",SUM(I33+M33))</f>
        <v>#VALUE!</v>
      </c>
      <c r="R33" s="817" t="e">
        <f aca="false">IF(B33="","",VLOOKUP(B33,[0]!lt,4))</f>
        <v>#VALUE!</v>
      </c>
      <c r="S33" s="804" t="e">
        <f aca="false">IF(N33=R33,N33,CONCATENATE(N33," / ",R33))</f>
        <v>#VALUE!</v>
      </c>
      <c r="T33" s="805" t="n">
        <v>26</v>
      </c>
      <c r="U33" s="806" t="e">
        <f aca="false">+A33</f>
        <v>#VALUE!</v>
      </c>
      <c r="V33" s="100" t="e">
        <f aca="false">CONCATENATE(G33,"  ",H33,"  ",I33)</f>
        <v>#VALUE!</v>
      </c>
      <c r="W33" s="100" t="e">
        <f aca="false">CONCATENATE(K33,"  ",L33,"  ",M33)</f>
        <v>#VALUE!</v>
      </c>
      <c r="X33" s="100" t="e">
        <f aca="false">+S33</f>
        <v>#VALUE!</v>
      </c>
      <c r="Y33" s="806" t="e">
        <f aca="false">+B33</f>
        <v>#VALUE!</v>
      </c>
      <c r="Z33" s="100" t="e">
        <f aca="false">+O33</f>
        <v>#VALUE!</v>
      </c>
      <c r="AA33" s="100" t="e">
        <f aca="false">+P33</f>
        <v>#VALUE!</v>
      </c>
      <c r="AB33" s="100" t="e">
        <f aca="false">CONCATENATE(D33," / ",E33)</f>
        <v>#VALUE!</v>
      </c>
    </row>
    <row r="34" customFormat="false" ht="18" hidden="false" customHeight="true" outlineLevel="0" collapsed="false">
      <c r="A34" s="792" t="e">
        <f aca="false">'2  doubles et doubles mixtes'!#ref!</f>
        <v>#VALUE!</v>
      </c>
      <c r="B34" s="792" t="e">
        <f aca="false">'2  doubles et doubles mixtes'!#ref!</f>
        <v>#VALUE!</v>
      </c>
      <c r="C34" s="810"/>
      <c r="D34" s="794" t="e">
        <f aca="false">+'2  doubles et doubles mixtes'!#ref!</f>
        <v>#VALUE!</v>
      </c>
      <c r="E34" s="811" t="e">
        <f aca="false">IF(D34="","",VLOOKUP(D34,ser,4))</f>
        <v>#VALUE!</v>
      </c>
      <c r="F34" s="796"/>
      <c r="G34" s="812" t="e">
        <f aca="false">IF(A34="","",VLOOKUP(A34,[0]!lt,2))</f>
        <v>#VALUE!</v>
      </c>
      <c r="H34" s="813" t="e">
        <f aca="false">IF(A34="","",VLOOKUP(A34,[0]!lt,3))</f>
        <v>#VALUE!</v>
      </c>
      <c r="I34" s="814" t="e">
        <f aca="false">IF(A34="","",VLOOKUP(A34,[0]!lt,5))</f>
        <v>#VALUE!</v>
      </c>
      <c r="J34" s="815"/>
      <c r="K34" s="812" t="e">
        <f aca="false">IF(B34="","",VLOOKUP(B34,[0]!lt,2))</f>
        <v>#VALUE!</v>
      </c>
      <c r="L34" s="813" t="e">
        <f aca="false">IF(B34="","",VLOOKUP(B34,[0]!lt,3))</f>
        <v>#VALUE!</v>
      </c>
      <c r="M34" s="816" t="e">
        <f aca="false">IF(B34="","",VLOOKUP(B34,[0]!lt,5))</f>
        <v>#VALUE!</v>
      </c>
      <c r="N34" s="817" t="e">
        <f aca="false">IF(A34="","",VLOOKUP(A34,[0]!lt,4))</f>
        <v>#VALUE!</v>
      </c>
      <c r="O34" s="818" t="e">
        <f aca="false">IF(A34="","",VLOOKUP(A34,[0]!lt,8))</f>
        <v>#VALUE!</v>
      </c>
      <c r="P34" s="818" t="e">
        <f aca="false">IF(B34="","",VLOOKUP(B34,[0]!lt,8))</f>
        <v>#VALUE!</v>
      </c>
      <c r="Q34" s="819" t="e">
        <f aca="false" t="array" ref="Q34:Q34">IF(I34:M34="","",SUM(I34+M34))</f>
        <v>#VALUE!</v>
      </c>
      <c r="R34" s="817" t="e">
        <f aca="false">IF(B34="","",VLOOKUP(B34,[0]!lt,4))</f>
        <v>#VALUE!</v>
      </c>
      <c r="S34" s="804" t="e">
        <f aca="false">IF(N34=R34,N34,CONCATENATE(N34," / ",R34))</f>
        <v>#VALUE!</v>
      </c>
      <c r="T34" s="805" t="n">
        <v>27</v>
      </c>
      <c r="U34" s="806" t="e">
        <f aca="false">+A34</f>
        <v>#VALUE!</v>
      </c>
      <c r="V34" s="100" t="e">
        <f aca="false">CONCATENATE(G34,"  ",H34,"  ",I34)</f>
        <v>#VALUE!</v>
      </c>
      <c r="W34" s="100" t="e">
        <f aca="false">CONCATENATE(K34,"  ",L34,"  ",M34)</f>
        <v>#VALUE!</v>
      </c>
      <c r="X34" s="100" t="e">
        <f aca="false">+S34</f>
        <v>#VALUE!</v>
      </c>
      <c r="Y34" s="806" t="e">
        <f aca="false">+B34</f>
        <v>#VALUE!</v>
      </c>
      <c r="Z34" s="100" t="e">
        <f aca="false">+O34</f>
        <v>#VALUE!</v>
      </c>
      <c r="AA34" s="100" t="e">
        <f aca="false">+P34</f>
        <v>#VALUE!</v>
      </c>
      <c r="AB34" s="100" t="e">
        <f aca="false">CONCATENATE(D34," / ",E34)</f>
        <v>#VALUE!</v>
      </c>
    </row>
    <row r="35" customFormat="false" ht="18" hidden="false" customHeight="true" outlineLevel="0" collapsed="false">
      <c r="A35" s="792" t="e">
        <f aca="false">'2  doubles et doubles mixtes'!#ref!</f>
        <v>#VALUE!</v>
      </c>
      <c r="B35" s="792" t="e">
        <f aca="false">'2  doubles et doubles mixtes'!#ref!</f>
        <v>#VALUE!</v>
      </c>
      <c r="C35" s="810"/>
      <c r="D35" s="794" t="e">
        <f aca="false">+'2  doubles et doubles mixtes'!#ref!</f>
        <v>#VALUE!</v>
      </c>
      <c r="E35" s="811" t="e">
        <f aca="false">IF(D35="","",VLOOKUP(D35,ser,4))</f>
        <v>#VALUE!</v>
      </c>
      <c r="F35" s="796"/>
      <c r="G35" s="812" t="e">
        <f aca="false">IF(A35="","",VLOOKUP(A35,[0]!lt,2))</f>
        <v>#VALUE!</v>
      </c>
      <c r="H35" s="813" t="e">
        <f aca="false">IF(A35="","",VLOOKUP(A35,[0]!lt,3))</f>
        <v>#VALUE!</v>
      </c>
      <c r="I35" s="814" t="e">
        <f aca="false">IF(A35="","",VLOOKUP(A35,[0]!lt,5))</f>
        <v>#VALUE!</v>
      </c>
      <c r="J35" s="815"/>
      <c r="K35" s="812" t="e">
        <f aca="false">IF(B35="","",VLOOKUP(B35,[0]!lt,2))</f>
        <v>#VALUE!</v>
      </c>
      <c r="L35" s="813" t="e">
        <f aca="false">IF(B35="","",VLOOKUP(B35,[0]!lt,3))</f>
        <v>#VALUE!</v>
      </c>
      <c r="M35" s="816" t="e">
        <f aca="false">IF(B35="","",VLOOKUP(B35,[0]!lt,5))</f>
        <v>#VALUE!</v>
      </c>
      <c r="N35" s="817" t="e">
        <f aca="false">IF(A35="","",VLOOKUP(A35,[0]!lt,4))</f>
        <v>#VALUE!</v>
      </c>
      <c r="O35" s="818" t="e">
        <f aca="false">IF(A35="","",VLOOKUP(A35,[0]!lt,8))</f>
        <v>#VALUE!</v>
      </c>
      <c r="P35" s="818" t="e">
        <f aca="false">IF(B35="","",VLOOKUP(B35,[0]!lt,8))</f>
        <v>#VALUE!</v>
      </c>
      <c r="Q35" s="819" t="e">
        <f aca="false" t="array" ref="Q35:Q35">IF(I35:M35="","",SUM(I35+M35))</f>
        <v>#VALUE!</v>
      </c>
      <c r="R35" s="817" t="e">
        <f aca="false">IF(B35="","",VLOOKUP(B35,[0]!lt,4))</f>
        <v>#VALUE!</v>
      </c>
      <c r="S35" s="804" t="e">
        <f aca="false">IF(N35=R35,N35,CONCATENATE(N35," / ",R35))</f>
        <v>#VALUE!</v>
      </c>
      <c r="T35" s="805" t="n">
        <v>28</v>
      </c>
      <c r="U35" s="806" t="e">
        <f aca="false">+A35</f>
        <v>#VALUE!</v>
      </c>
      <c r="V35" s="100" t="e">
        <f aca="false">CONCATENATE(G35,"  ",H35,"  ",I35)</f>
        <v>#VALUE!</v>
      </c>
      <c r="W35" s="100" t="e">
        <f aca="false">CONCATENATE(K35,"  ",L35,"  ",M35)</f>
        <v>#VALUE!</v>
      </c>
      <c r="X35" s="100" t="e">
        <f aca="false">+S35</f>
        <v>#VALUE!</v>
      </c>
      <c r="Y35" s="806" t="e">
        <f aca="false">+B35</f>
        <v>#VALUE!</v>
      </c>
      <c r="Z35" s="100" t="e">
        <f aca="false">+O35</f>
        <v>#VALUE!</v>
      </c>
      <c r="AA35" s="100" t="e">
        <f aca="false">+P35</f>
        <v>#VALUE!</v>
      </c>
      <c r="AB35" s="100" t="e">
        <f aca="false">CONCATENATE(D35," / ",E35)</f>
        <v>#VALUE!</v>
      </c>
    </row>
    <row r="36" customFormat="false" ht="18" hidden="false" customHeight="true" outlineLevel="0" collapsed="false">
      <c r="A36" s="792" t="e">
        <f aca="false">'2  doubles et doubles mixtes'!#ref!</f>
        <v>#VALUE!</v>
      </c>
      <c r="B36" s="792" t="e">
        <f aca="false">'2  doubles et doubles mixtes'!#ref!</f>
        <v>#VALUE!</v>
      </c>
      <c r="C36" s="810"/>
      <c r="D36" s="794" t="e">
        <f aca="false">+'2  doubles et doubles mixtes'!#ref!</f>
        <v>#VALUE!</v>
      </c>
      <c r="E36" s="811" t="e">
        <f aca="false">IF(D36="","",VLOOKUP(D36,ser,4))</f>
        <v>#VALUE!</v>
      </c>
      <c r="F36" s="796"/>
      <c r="G36" s="812" t="e">
        <f aca="false">IF(A36="","",VLOOKUP(A36,[0]!lt,2))</f>
        <v>#VALUE!</v>
      </c>
      <c r="H36" s="813" t="e">
        <f aca="false">IF(A36="","",VLOOKUP(A36,[0]!lt,3))</f>
        <v>#VALUE!</v>
      </c>
      <c r="I36" s="814" t="e">
        <f aca="false">IF(A36="","",VLOOKUP(A36,[0]!lt,5))</f>
        <v>#VALUE!</v>
      </c>
      <c r="J36" s="815"/>
      <c r="K36" s="812" t="e">
        <f aca="false">IF(B36="","",VLOOKUP(B36,[0]!lt,2))</f>
        <v>#VALUE!</v>
      </c>
      <c r="L36" s="813" t="e">
        <f aca="false">IF(B36="","",VLOOKUP(B36,[0]!lt,3))</f>
        <v>#VALUE!</v>
      </c>
      <c r="M36" s="816" t="e">
        <f aca="false">IF(B36="","",VLOOKUP(B36,[0]!lt,5))</f>
        <v>#VALUE!</v>
      </c>
      <c r="N36" s="817" t="e">
        <f aca="false">IF(A36="","",VLOOKUP(A36,[0]!lt,4))</f>
        <v>#VALUE!</v>
      </c>
      <c r="O36" s="818" t="e">
        <f aca="false">IF(A36="","",VLOOKUP(A36,[0]!lt,8))</f>
        <v>#VALUE!</v>
      </c>
      <c r="P36" s="818" t="e">
        <f aca="false">IF(B36="","",VLOOKUP(B36,[0]!lt,8))</f>
        <v>#VALUE!</v>
      </c>
      <c r="Q36" s="819" t="e">
        <f aca="false" t="array" ref="Q36:Q36">IF(I36:M36="","",SUM(I36+M36))</f>
        <v>#VALUE!</v>
      </c>
      <c r="R36" s="817" t="e">
        <f aca="false">IF(B36="","",VLOOKUP(B36,[0]!lt,4))</f>
        <v>#VALUE!</v>
      </c>
      <c r="S36" s="804" t="e">
        <f aca="false">IF(N36=R36,N36,CONCATENATE(N36," / ",R36))</f>
        <v>#VALUE!</v>
      </c>
      <c r="T36" s="805" t="n">
        <v>29</v>
      </c>
      <c r="U36" s="806" t="e">
        <f aca="false">+A36</f>
        <v>#VALUE!</v>
      </c>
      <c r="V36" s="100" t="e">
        <f aca="false">CONCATENATE(G36,"  ",H36,"  ",I36)</f>
        <v>#VALUE!</v>
      </c>
      <c r="W36" s="100" t="e">
        <f aca="false">CONCATENATE(K36,"  ",L36,"  ",M36)</f>
        <v>#VALUE!</v>
      </c>
      <c r="X36" s="100" t="e">
        <f aca="false">+S36</f>
        <v>#VALUE!</v>
      </c>
      <c r="Y36" s="806" t="e">
        <f aca="false">+B36</f>
        <v>#VALUE!</v>
      </c>
      <c r="Z36" s="100" t="e">
        <f aca="false">+O36</f>
        <v>#VALUE!</v>
      </c>
      <c r="AA36" s="100" t="e">
        <f aca="false">+P36</f>
        <v>#VALUE!</v>
      </c>
      <c r="AB36" s="100" t="e">
        <f aca="false">CONCATENATE(D36," / ",E36)</f>
        <v>#VALUE!</v>
      </c>
    </row>
    <row r="37" customFormat="false" ht="18" hidden="false" customHeight="true" outlineLevel="0" collapsed="false">
      <c r="A37" s="792" t="e">
        <f aca="false">'2  doubles et doubles mixtes'!#ref!</f>
        <v>#VALUE!</v>
      </c>
      <c r="B37" s="792" t="e">
        <f aca="false">'2  doubles et doubles mixtes'!#ref!</f>
        <v>#VALUE!</v>
      </c>
      <c r="C37" s="810"/>
      <c r="D37" s="794" t="e">
        <f aca="false">+'2  doubles et doubles mixtes'!#ref!</f>
        <v>#VALUE!</v>
      </c>
      <c r="E37" s="811" t="e">
        <f aca="false">IF(D37="","",VLOOKUP(D37,ser,4))</f>
        <v>#VALUE!</v>
      </c>
      <c r="F37" s="796"/>
      <c r="G37" s="812" t="e">
        <f aca="false">IF(A37="","",VLOOKUP(A37,[0]!lt,2))</f>
        <v>#VALUE!</v>
      </c>
      <c r="H37" s="813" t="e">
        <f aca="false">IF(A37="","",VLOOKUP(A37,[0]!lt,3))</f>
        <v>#VALUE!</v>
      </c>
      <c r="I37" s="814" t="e">
        <f aca="false">IF(A37="","",VLOOKUP(A37,[0]!lt,5))</f>
        <v>#VALUE!</v>
      </c>
      <c r="J37" s="815"/>
      <c r="K37" s="812" t="e">
        <f aca="false">IF(B37="","",VLOOKUP(B37,[0]!lt,2))</f>
        <v>#VALUE!</v>
      </c>
      <c r="L37" s="813" t="e">
        <f aca="false">IF(B37="","",VLOOKUP(B37,[0]!lt,3))</f>
        <v>#VALUE!</v>
      </c>
      <c r="M37" s="816" t="e">
        <f aca="false">IF(B37="","",VLOOKUP(B37,[0]!lt,5))</f>
        <v>#VALUE!</v>
      </c>
      <c r="N37" s="817" t="e">
        <f aca="false">IF(A37="","",VLOOKUP(A37,[0]!lt,4))</f>
        <v>#VALUE!</v>
      </c>
      <c r="O37" s="818" t="e">
        <f aca="false">IF(A37="","",VLOOKUP(A37,[0]!lt,8))</f>
        <v>#VALUE!</v>
      </c>
      <c r="P37" s="818" t="e">
        <f aca="false">IF(B37="","",VLOOKUP(B37,[0]!lt,8))</f>
        <v>#VALUE!</v>
      </c>
      <c r="Q37" s="819" t="e">
        <f aca="false" t="array" ref="Q37:Q37">IF(I37:M37="","",SUM(I37+M37))</f>
        <v>#VALUE!</v>
      </c>
      <c r="R37" s="817" t="e">
        <f aca="false">IF(B37="","",VLOOKUP(B37,[0]!lt,4))</f>
        <v>#VALUE!</v>
      </c>
      <c r="S37" s="804" t="e">
        <f aca="false">IF(N37=R37,N37,CONCATENATE(N37," / ",R37))</f>
        <v>#VALUE!</v>
      </c>
      <c r="T37" s="805" t="n">
        <v>30</v>
      </c>
      <c r="U37" s="806" t="e">
        <f aca="false">+A37</f>
        <v>#VALUE!</v>
      </c>
      <c r="V37" s="100" t="e">
        <f aca="false">CONCATENATE(G37,"  ",H37,"  ",I37)</f>
        <v>#VALUE!</v>
      </c>
      <c r="W37" s="100" t="e">
        <f aca="false">CONCATENATE(K37,"  ",L37,"  ",M37)</f>
        <v>#VALUE!</v>
      </c>
      <c r="X37" s="100" t="e">
        <f aca="false">+S37</f>
        <v>#VALUE!</v>
      </c>
      <c r="Y37" s="806" t="e">
        <f aca="false">+B37</f>
        <v>#VALUE!</v>
      </c>
      <c r="Z37" s="100" t="e">
        <f aca="false">+O37</f>
        <v>#VALUE!</v>
      </c>
      <c r="AA37" s="100" t="e">
        <f aca="false">+P37</f>
        <v>#VALUE!</v>
      </c>
      <c r="AB37" s="100" t="e">
        <f aca="false">CONCATENATE(D37," / ",E37)</f>
        <v>#VALUE!</v>
      </c>
    </row>
    <row r="38" customFormat="false" ht="18" hidden="false" customHeight="true" outlineLevel="0" collapsed="false">
      <c r="A38" s="792" t="e">
        <f aca="false">'2  doubles et doubles mixtes'!#ref!</f>
        <v>#VALUE!</v>
      </c>
      <c r="B38" s="792" t="e">
        <f aca="false">'2  doubles et doubles mixtes'!#ref!</f>
        <v>#VALUE!</v>
      </c>
      <c r="C38" s="810"/>
      <c r="D38" s="794" t="e">
        <f aca="false">+'2  doubles et doubles mixtes'!#ref!</f>
        <v>#VALUE!</v>
      </c>
      <c r="E38" s="811" t="e">
        <f aca="false">IF(D38="","",VLOOKUP(D38,ser,4))</f>
        <v>#VALUE!</v>
      </c>
      <c r="F38" s="796"/>
      <c r="G38" s="812" t="e">
        <f aca="false">IF(A38="","",VLOOKUP(A38,[0]!lt,2))</f>
        <v>#VALUE!</v>
      </c>
      <c r="H38" s="813" t="e">
        <f aca="false">IF(A38="","",VLOOKUP(A38,[0]!lt,3))</f>
        <v>#VALUE!</v>
      </c>
      <c r="I38" s="814" t="e">
        <f aca="false">IF(A38="","",VLOOKUP(A38,[0]!lt,5))</f>
        <v>#VALUE!</v>
      </c>
      <c r="J38" s="815"/>
      <c r="K38" s="812" t="e">
        <f aca="false">IF(B38="","",VLOOKUP(B38,[0]!lt,2))</f>
        <v>#VALUE!</v>
      </c>
      <c r="L38" s="813" t="e">
        <f aca="false">IF(B38="","",VLOOKUP(B38,[0]!lt,3))</f>
        <v>#VALUE!</v>
      </c>
      <c r="M38" s="816" t="e">
        <f aca="false">IF(B38="","",VLOOKUP(B38,[0]!lt,5))</f>
        <v>#VALUE!</v>
      </c>
      <c r="N38" s="817" t="e">
        <f aca="false">IF(A38="","",VLOOKUP(A38,[0]!lt,4))</f>
        <v>#VALUE!</v>
      </c>
      <c r="O38" s="818" t="e">
        <f aca="false">IF(A38="","",VLOOKUP(A38,[0]!lt,8))</f>
        <v>#VALUE!</v>
      </c>
      <c r="P38" s="818" t="e">
        <f aca="false">IF(B38="","",VLOOKUP(B38,[0]!lt,8))</f>
        <v>#VALUE!</v>
      </c>
      <c r="Q38" s="819" t="e">
        <f aca="false" t="array" ref="Q38:Q38">IF(I38:M38="","",SUM(I38+M38))</f>
        <v>#VALUE!</v>
      </c>
      <c r="R38" s="817" t="e">
        <f aca="false">IF(B38="","",VLOOKUP(B38,[0]!lt,4))</f>
        <v>#VALUE!</v>
      </c>
      <c r="S38" s="804" t="e">
        <f aca="false">IF(N38=R38,N38,CONCATENATE(N38," / ",R38))</f>
        <v>#VALUE!</v>
      </c>
      <c r="T38" s="805" t="n">
        <v>31</v>
      </c>
      <c r="U38" s="806" t="e">
        <f aca="false">+A38</f>
        <v>#VALUE!</v>
      </c>
      <c r="V38" s="100" t="e">
        <f aca="false">CONCATENATE(G38,"  ",H38,"  ",I38)</f>
        <v>#VALUE!</v>
      </c>
      <c r="W38" s="100" t="e">
        <f aca="false">CONCATENATE(K38,"  ",L38,"  ",M38)</f>
        <v>#VALUE!</v>
      </c>
      <c r="X38" s="100" t="e">
        <f aca="false">+S38</f>
        <v>#VALUE!</v>
      </c>
      <c r="Y38" s="806" t="e">
        <f aca="false">+B38</f>
        <v>#VALUE!</v>
      </c>
      <c r="Z38" s="100" t="e">
        <f aca="false">+O38</f>
        <v>#VALUE!</v>
      </c>
      <c r="AA38" s="100" t="e">
        <f aca="false">+P38</f>
        <v>#VALUE!</v>
      </c>
      <c r="AB38" s="100" t="e">
        <f aca="false">CONCATENATE(D38," / ",E38)</f>
        <v>#VALUE!</v>
      </c>
    </row>
    <row r="39" customFormat="false" ht="18" hidden="false" customHeight="true" outlineLevel="0" collapsed="false">
      <c r="A39" s="792" t="e">
        <f aca="false">'2  doubles et doubles mixtes'!#ref!</f>
        <v>#VALUE!</v>
      </c>
      <c r="B39" s="792" t="e">
        <f aca="false">'2  doubles et doubles mixtes'!#ref!</f>
        <v>#VALUE!</v>
      </c>
      <c r="C39" s="810"/>
      <c r="D39" s="794" t="e">
        <f aca="false">+'2  doubles et doubles mixtes'!#ref!</f>
        <v>#VALUE!</v>
      </c>
      <c r="E39" s="811" t="e">
        <f aca="false">IF(D39="","",VLOOKUP(D39,ser,4))</f>
        <v>#VALUE!</v>
      </c>
      <c r="F39" s="796"/>
      <c r="G39" s="812" t="e">
        <f aca="false">IF(A39="","",VLOOKUP(A39,[0]!lt,2))</f>
        <v>#VALUE!</v>
      </c>
      <c r="H39" s="813" t="e">
        <f aca="false">IF(A39="","",VLOOKUP(A39,[0]!lt,3))</f>
        <v>#VALUE!</v>
      </c>
      <c r="I39" s="814" t="e">
        <f aca="false">IF(A39="","",VLOOKUP(A39,[0]!lt,5))</f>
        <v>#VALUE!</v>
      </c>
      <c r="J39" s="815"/>
      <c r="K39" s="812" t="e">
        <f aca="false">IF(B39="","",VLOOKUP(B39,[0]!lt,2))</f>
        <v>#VALUE!</v>
      </c>
      <c r="L39" s="813" t="e">
        <f aca="false">IF(B39="","",VLOOKUP(B39,[0]!lt,3))</f>
        <v>#VALUE!</v>
      </c>
      <c r="M39" s="816" t="e">
        <f aca="false">IF(B39="","",VLOOKUP(B39,[0]!lt,5))</f>
        <v>#VALUE!</v>
      </c>
      <c r="N39" s="817" t="e">
        <f aca="false">IF(A39="","",VLOOKUP(A39,[0]!lt,4))</f>
        <v>#VALUE!</v>
      </c>
      <c r="O39" s="818" t="e">
        <f aca="false">IF(A39="","",VLOOKUP(A39,[0]!lt,8))</f>
        <v>#VALUE!</v>
      </c>
      <c r="P39" s="818" t="e">
        <f aca="false">IF(B39="","",VLOOKUP(B39,[0]!lt,8))</f>
        <v>#VALUE!</v>
      </c>
      <c r="Q39" s="819" t="e">
        <f aca="false" t="array" ref="Q39:Q39">IF(I39:M39="","",SUM(I39+M39))</f>
        <v>#VALUE!</v>
      </c>
      <c r="R39" s="817" t="e">
        <f aca="false">IF(B39="","",VLOOKUP(B39,[0]!lt,4))</f>
        <v>#VALUE!</v>
      </c>
      <c r="S39" s="804" t="e">
        <f aca="false">IF(N39=R39,N39,CONCATENATE(N39," / ",R39))</f>
        <v>#VALUE!</v>
      </c>
      <c r="T39" s="805" t="n">
        <v>32</v>
      </c>
      <c r="U39" s="806" t="e">
        <f aca="false">+A39</f>
        <v>#VALUE!</v>
      </c>
      <c r="V39" s="100" t="e">
        <f aca="false">CONCATENATE(G39,"  ",H39,"  ",I39)</f>
        <v>#VALUE!</v>
      </c>
      <c r="W39" s="100" t="e">
        <f aca="false">CONCATENATE(K39,"  ",L39,"  ",M39)</f>
        <v>#VALUE!</v>
      </c>
      <c r="X39" s="100" t="e">
        <f aca="false">+S39</f>
        <v>#VALUE!</v>
      </c>
      <c r="Y39" s="806" t="e">
        <f aca="false">+B39</f>
        <v>#VALUE!</v>
      </c>
      <c r="Z39" s="100" t="e">
        <f aca="false">+O39</f>
        <v>#VALUE!</v>
      </c>
      <c r="AA39" s="100" t="e">
        <f aca="false">+P39</f>
        <v>#VALUE!</v>
      </c>
      <c r="AB39" s="100" t="e">
        <f aca="false">CONCATENATE(D39," / ",E39)</f>
        <v>#VALUE!</v>
      </c>
    </row>
    <row r="40" customFormat="false" ht="18" hidden="false" customHeight="true" outlineLevel="0" collapsed="false">
      <c r="A40" s="792" t="e">
        <f aca="false">'2  doubles et doubles mixtes'!#ref!</f>
        <v>#VALUE!</v>
      </c>
      <c r="B40" s="792" t="e">
        <f aca="false">'2  doubles et doubles mixtes'!#ref!</f>
        <v>#VALUE!</v>
      </c>
      <c r="C40" s="810"/>
      <c r="D40" s="794" t="e">
        <f aca="false">+'2  doubles et doubles mixtes'!#ref!</f>
        <v>#VALUE!</v>
      </c>
      <c r="E40" s="811" t="e">
        <f aca="false">IF(D40="","",VLOOKUP(D40,ser,4))</f>
        <v>#VALUE!</v>
      </c>
      <c r="F40" s="796"/>
      <c r="G40" s="812" t="e">
        <f aca="false">IF(A40="","",VLOOKUP(A40,[0]!lt,2))</f>
        <v>#VALUE!</v>
      </c>
      <c r="H40" s="813" t="e">
        <f aca="false">IF(A40="","",VLOOKUP(A40,[0]!lt,3))</f>
        <v>#VALUE!</v>
      </c>
      <c r="I40" s="814" t="e">
        <f aca="false">IF(A40="","",VLOOKUP(A40,[0]!lt,5))</f>
        <v>#VALUE!</v>
      </c>
      <c r="J40" s="815"/>
      <c r="K40" s="812" t="e">
        <f aca="false">IF(B40="","",VLOOKUP(B40,[0]!lt,2))</f>
        <v>#VALUE!</v>
      </c>
      <c r="L40" s="813" t="e">
        <f aca="false">IF(B40="","",VLOOKUP(B40,[0]!lt,3))</f>
        <v>#VALUE!</v>
      </c>
      <c r="M40" s="816" t="e">
        <f aca="false">IF(B40="","",VLOOKUP(B40,[0]!lt,5))</f>
        <v>#VALUE!</v>
      </c>
      <c r="N40" s="817" t="e">
        <f aca="false">IF(A40="","",VLOOKUP(A40,[0]!lt,4))</f>
        <v>#VALUE!</v>
      </c>
      <c r="O40" s="818" t="e">
        <f aca="false">IF(A40="","",VLOOKUP(A40,[0]!lt,8))</f>
        <v>#VALUE!</v>
      </c>
      <c r="P40" s="818" t="e">
        <f aca="false">IF(B40="","",VLOOKUP(B40,[0]!lt,8))</f>
        <v>#VALUE!</v>
      </c>
      <c r="Q40" s="819" t="e">
        <f aca="false" t="array" ref="Q40:Q40">IF(I40:M40="","",SUM(I40+M40))</f>
        <v>#VALUE!</v>
      </c>
      <c r="R40" s="817" t="e">
        <f aca="false">IF(B40="","",VLOOKUP(B40,[0]!lt,4))</f>
        <v>#VALUE!</v>
      </c>
      <c r="S40" s="804" t="e">
        <f aca="false">IF(N40=R40,N40,CONCATENATE(N40," / ",R40))</f>
        <v>#VALUE!</v>
      </c>
      <c r="T40" s="805" t="n">
        <v>33</v>
      </c>
      <c r="U40" s="806" t="e">
        <f aca="false">+A40</f>
        <v>#VALUE!</v>
      </c>
      <c r="V40" s="100" t="e">
        <f aca="false">CONCATENATE(G40,"  ",H40,"  ",I40)</f>
        <v>#VALUE!</v>
      </c>
      <c r="W40" s="100" t="e">
        <f aca="false">CONCATENATE(K40,"  ",L40,"  ",M40)</f>
        <v>#VALUE!</v>
      </c>
      <c r="X40" s="100" t="e">
        <f aca="false">+S40</f>
        <v>#VALUE!</v>
      </c>
      <c r="Y40" s="806" t="e">
        <f aca="false">+B40</f>
        <v>#VALUE!</v>
      </c>
      <c r="Z40" s="100" t="e">
        <f aca="false">+O40</f>
        <v>#VALUE!</v>
      </c>
      <c r="AA40" s="100" t="e">
        <f aca="false">+P40</f>
        <v>#VALUE!</v>
      </c>
      <c r="AB40" s="100" t="e">
        <f aca="false">CONCATENATE(D40," / ",E40)</f>
        <v>#VALUE!</v>
      </c>
    </row>
    <row r="41" customFormat="false" ht="18" hidden="false" customHeight="true" outlineLevel="0" collapsed="false">
      <c r="A41" s="792" t="e">
        <f aca="false">'2  doubles et doubles mixtes'!#ref!</f>
        <v>#VALUE!</v>
      </c>
      <c r="B41" s="792" t="e">
        <f aca="false">'2  doubles et doubles mixtes'!#ref!</f>
        <v>#VALUE!</v>
      </c>
      <c r="C41" s="810"/>
      <c r="D41" s="794" t="e">
        <f aca="false">+'2  doubles et doubles mixtes'!#ref!</f>
        <v>#VALUE!</v>
      </c>
      <c r="E41" s="811" t="e">
        <f aca="false">IF(D41="","",VLOOKUP(D41,ser,4))</f>
        <v>#VALUE!</v>
      </c>
      <c r="F41" s="796"/>
      <c r="G41" s="812" t="e">
        <f aca="false">IF(A41="","",VLOOKUP(A41,[0]!lt,2))</f>
        <v>#VALUE!</v>
      </c>
      <c r="H41" s="813" t="e">
        <f aca="false">IF(A41="","",VLOOKUP(A41,[0]!lt,3))</f>
        <v>#VALUE!</v>
      </c>
      <c r="I41" s="814" t="e">
        <f aca="false">IF(A41="","",VLOOKUP(A41,[0]!lt,5))</f>
        <v>#VALUE!</v>
      </c>
      <c r="J41" s="815"/>
      <c r="K41" s="812" t="e">
        <f aca="false">IF(B41="","",VLOOKUP(B41,[0]!lt,2))</f>
        <v>#VALUE!</v>
      </c>
      <c r="L41" s="813" t="e">
        <f aca="false">IF(B41="","",VLOOKUP(B41,[0]!lt,3))</f>
        <v>#VALUE!</v>
      </c>
      <c r="M41" s="816" t="e">
        <f aca="false">IF(B41="","",VLOOKUP(B41,[0]!lt,5))</f>
        <v>#VALUE!</v>
      </c>
      <c r="N41" s="817" t="e">
        <f aca="false">IF(A41="","",VLOOKUP(A41,[0]!lt,4))</f>
        <v>#VALUE!</v>
      </c>
      <c r="O41" s="818" t="e">
        <f aca="false">IF(A41="","",VLOOKUP(A41,[0]!lt,8))</f>
        <v>#VALUE!</v>
      </c>
      <c r="P41" s="818" t="e">
        <f aca="false">IF(B41="","",VLOOKUP(B41,[0]!lt,8))</f>
        <v>#VALUE!</v>
      </c>
      <c r="Q41" s="819" t="e">
        <f aca="false" t="array" ref="Q41:Q41">IF(I41:M41="","",SUM(I41+M41))</f>
        <v>#VALUE!</v>
      </c>
      <c r="R41" s="817" t="e">
        <f aca="false">IF(B41="","",VLOOKUP(B41,[0]!lt,4))</f>
        <v>#VALUE!</v>
      </c>
      <c r="S41" s="804" t="e">
        <f aca="false">IF(N41=R41,N41,CONCATENATE(N41," / ",R41))</f>
        <v>#VALUE!</v>
      </c>
      <c r="T41" s="805" t="n">
        <v>34</v>
      </c>
      <c r="U41" s="806" t="e">
        <f aca="false">+A41</f>
        <v>#VALUE!</v>
      </c>
      <c r="V41" s="100" t="e">
        <f aca="false">CONCATENATE(G41,"  ",H41,"  ",I41)</f>
        <v>#VALUE!</v>
      </c>
      <c r="W41" s="100" t="e">
        <f aca="false">CONCATENATE(K41,"  ",L41,"  ",M41)</f>
        <v>#VALUE!</v>
      </c>
      <c r="X41" s="100" t="e">
        <f aca="false">+S41</f>
        <v>#VALUE!</v>
      </c>
      <c r="Y41" s="806" t="e">
        <f aca="false">+B41</f>
        <v>#VALUE!</v>
      </c>
      <c r="Z41" s="100" t="e">
        <f aca="false">+O41</f>
        <v>#VALUE!</v>
      </c>
      <c r="AA41" s="100" t="e">
        <f aca="false">+P41</f>
        <v>#VALUE!</v>
      </c>
      <c r="AB41" s="100" t="e">
        <f aca="false">CONCATENATE(D41," / ",E41)</f>
        <v>#VALUE!</v>
      </c>
    </row>
    <row r="42" customFormat="false" ht="18" hidden="false" customHeight="true" outlineLevel="0" collapsed="false">
      <c r="A42" s="792" t="e">
        <f aca="false">'2  doubles et doubles mixtes'!#ref!</f>
        <v>#VALUE!</v>
      </c>
      <c r="B42" s="792" t="e">
        <f aca="false">'2  doubles et doubles mixtes'!#ref!</f>
        <v>#VALUE!</v>
      </c>
      <c r="C42" s="810"/>
      <c r="D42" s="794" t="e">
        <f aca="false">+'2  doubles et doubles mixtes'!#ref!</f>
        <v>#VALUE!</v>
      </c>
      <c r="E42" s="811" t="e">
        <f aca="false">IF(D42="","",VLOOKUP(D42,ser,4))</f>
        <v>#VALUE!</v>
      </c>
      <c r="F42" s="796"/>
      <c r="G42" s="812" t="e">
        <f aca="false">IF(A42="","",VLOOKUP(A42,[0]!lt,2))</f>
        <v>#VALUE!</v>
      </c>
      <c r="H42" s="813" t="e">
        <f aca="false">IF(A42="","",VLOOKUP(A42,[0]!lt,3))</f>
        <v>#VALUE!</v>
      </c>
      <c r="I42" s="814" t="e">
        <f aca="false">IF(A42="","",VLOOKUP(A42,[0]!lt,5))</f>
        <v>#VALUE!</v>
      </c>
      <c r="J42" s="815"/>
      <c r="K42" s="812" t="e">
        <f aca="false">IF(B42="","",VLOOKUP(B42,[0]!lt,2))</f>
        <v>#VALUE!</v>
      </c>
      <c r="L42" s="813" t="e">
        <f aca="false">IF(B42="","",VLOOKUP(B42,[0]!lt,3))</f>
        <v>#VALUE!</v>
      </c>
      <c r="M42" s="816" t="e">
        <f aca="false">IF(B42="","",VLOOKUP(B42,[0]!lt,5))</f>
        <v>#VALUE!</v>
      </c>
      <c r="N42" s="817" t="e">
        <f aca="false">IF(A42="","",VLOOKUP(A42,[0]!lt,4))</f>
        <v>#VALUE!</v>
      </c>
      <c r="O42" s="818" t="e">
        <f aca="false">IF(A42="","",VLOOKUP(A42,[0]!lt,8))</f>
        <v>#VALUE!</v>
      </c>
      <c r="P42" s="818" t="e">
        <f aca="false">IF(B42="","",VLOOKUP(B42,[0]!lt,8))</f>
        <v>#VALUE!</v>
      </c>
      <c r="Q42" s="819" t="e">
        <f aca="false" t="array" ref="Q42:Q42">IF(I42:M42="","",SUM(I42+M42))</f>
        <v>#VALUE!</v>
      </c>
      <c r="R42" s="817" t="e">
        <f aca="false">IF(B42="","",VLOOKUP(B42,[0]!lt,4))</f>
        <v>#VALUE!</v>
      </c>
      <c r="S42" s="804" t="e">
        <f aca="false">IF(N42=R42,N42,CONCATENATE(N42," / ",R42))</f>
        <v>#VALUE!</v>
      </c>
      <c r="T42" s="805" t="n">
        <v>35</v>
      </c>
      <c r="U42" s="806" t="e">
        <f aca="false">+A42</f>
        <v>#VALUE!</v>
      </c>
      <c r="V42" s="100" t="e">
        <f aca="false">CONCATENATE(G42,"  ",H42,"  ",I42)</f>
        <v>#VALUE!</v>
      </c>
      <c r="W42" s="100" t="e">
        <f aca="false">CONCATENATE(K42,"  ",L42,"  ",M42)</f>
        <v>#VALUE!</v>
      </c>
      <c r="X42" s="100" t="e">
        <f aca="false">+S42</f>
        <v>#VALUE!</v>
      </c>
      <c r="Y42" s="806" t="e">
        <f aca="false">+B42</f>
        <v>#VALUE!</v>
      </c>
      <c r="Z42" s="100" t="e">
        <f aca="false">+O42</f>
        <v>#VALUE!</v>
      </c>
      <c r="AA42" s="100" t="e">
        <f aca="false">+P42</f>
        <v>#VALUE!</v>
      </c>
      <c r="AB42" s="100" t="e">
        <f aca="false">CONCATENATE(D42," / ",E42)</f>
        <v>#VALUE!</v>
      </c>
    </row>
    <row r="43" customFormat="false" ht="18" hidden="false" customHeight="true" outlineLevel="0" collapsed="false">
      <c r="A43" s="792" t="e">
        <f aca="false">'2  doubles et doubles mixtes'!#ref!</f>
        <v>#VALUE!</v>
      </c>
      <c r="B43" s="792" t="e">
        <f aca="false">'2  doubles et doubles mixtes'!#ref!</f>
        <v>#VALUE!</v>
      </c>
      <c r="C43" s="810"/>
      <c r="D43" s="794" t="e">
        <f aca="false">+'2  doubles et doubles mixtes'!#ref!</f>
        <v>#VALUE!</v>
      </c>
      <c r="E43" s="811" t="e">
        <f aca="false">IF(D43="","",VLOOKUP(D43,ser,4))</f>
        <v>#VALUE!</v>
      </c>
      <c r="F43" s="796"/>
      <c r="G43" s="812" t="e">
        <f aca="false">IF(A43="","",VLOOKUP(A43,[0]!lt,2))</f>
        <v>#VALUE!</v>
      </c>
      <c r="H43" s="813" t="e">
        <f aca="false">IF(A43="","",VLOOKUP(A43,[0]!lt,3))</f>
        <v>#VALUE!</v>
      </c>
      <c r="I43" s="814" t="e">
        <f aca="false">IF(A43="","",VLOOKUP(A43,[0]!lt,5))</f>
        <v>#VALUE!</v>
      </c>
      <c r="J43" s="815"/>
      <c r="K43" s="812" t="e">
        <f aca="false">IF(B43="","",VLOOKUP(B43,[0]!lt,2))</f>
        <v>#VALUE!</v>
      </c>
      <c r="L43" s="813" t="e">
        <f aca="false">IF(B43="","",VLOOKUP(B43,[0]!lt,3))</f>
        <v>#VALUE!</v>
      </c>
      <c r="M43" s="816" t="e">
        <f aca="false">IF(B43="","",VLOOKUP(B43,[0]!lt,5))</f>
        <v>#VALUE!</v>
      </c>
      <c r="N43" s="817" t="e">
        <f aca="false">IF(A43="","",VLOOKUP(A43,[0]!lt,4))</f>
        <v>#VALUE!</v>
      </c>
      <c r="O43" s="818" t="e">
        <f aca="false">IF(A43="","",VLOOKUP(A43,[0]!lt,8))</f>
        <v>#VALUE!</v>
      </c>
      <c r="P43" s="818" t="e">
        <f aca="false">IF(B43="","",VLOOKUP(B43,[0]!lt,8))</f>
        <v>#VALUE!</v>
      </c>
      <c r="Q43" s="819" t="e">
        <f aca="false" t="array" ref="Q43:Q43">IF(I43:M43="","",SUM(I43+M43))</f>
        <v>#VALUE!</v>
      </c>
      <c r="R43" s="817" t="e">
        <f aca="false">IF(B43="","",VLOOKUP(B43,[0]!lt,4))</f>
        <v>#VALUE!</v>
      </c>
      <c r="S43" s="804" t="e">
        <f aca="false">IF(N43=R43,N43,CONCATENATE(N43," / ",R43))</f>
        <v>#VALUE!</v>
      </c>
      <c r="T43" s="805" t="n">
        <v>36</v>
      </c>
      <c r="U43" s="806" t="e">
        <f aca="false">+A43</f>
        <v>#VALUE!</v>
      </c>
      <c r="V43" s="100" t="e">
        <f aca="false">CONCATENATE(G43,"  ",H43,"  ",I43)</f>
        <v>#VALUE!</v>
      </c>
      <c r="W43" s="100" t="e">
        <f aca="false">CONCATENATE(K43,"  ",L43,"  ",M43)</f>
        <v>#VALUE!</v>
      </c>
      <c r="X43" s="100" t="e">
        <f aca="false">+S43</f>
        <v>#VALUE!</v>
      </c>
      <c r="Y43" s="806" t="e">
        <f aca="false">+B43</f>
        <v>#VALUE!</v>
      </c>
      <c r="Z43" s="100" t="e">
        <f aca="false">+O43</f>
        <v>#VALUE!</v>
      </c>
      <c r="AA43" s="100" t="e">
        <f aca="false">+P43</f>
        <v>#VALUE!</v>
      </c>
      <c r="AB43" s="100" t="e">
        <f aca="false">CONCATENATE(D43," / ",E43)</f>
        <v>#VALUE!</v>
      </c>
    </row>
    <row r="44" customFormat="false" ht="18" hidden="false" customHeight="true" outlineLevel="0" collapsed="false">
      <c r="A44" s="792" t="e">
        <f aca="false">'2  doubles et doubles mixtes'!#ref!</f>
        <v>#VALUE!</v>
      </c>
      <c r="B44" s="792" t="e">
        <f aca="false">'2  doubles et doubles mixtes'!#ref!</f>
        <v>#VALUE!</v>
      </c>
      <c r="C44" s="810"/>
      <c r="D44" s="794" t="e">
        <f aca="false">+'2  doubles et doubles mixtes'!#ref!</f>
        <v>#VALUE!</v>
      </c>
      <c r="E44" s="811" t="e">
        <f aca="false">IF(D44="","",VLOOKUP(D44,ser,4))</f>
        <v>#VALUE!</v>
      </c>
      <c r="F44" s="796"/>
      <c r="G44" s="812" t="e">
        <f aca="false">IF(A44="","",VLOOKUP(A44,[0]!lt,2))</f>
        <v>#VALUE!</v>
      </c>
      <c r="H44" s="813" t="e">
        <f aca="false">IF(A44="","",VLOOKUP(A44,[0]!lt,3))</f>
        <v>#VALUE!</v>
      </c>
      <c r="I44" s="814" t="e">
        <f aca="false">IF(A44="","",VLOOKUP(A44,[0]!lt,5))</f>
        <v>#VALUE!</v>
      </c>
      <c r="J44" s="815"/>
      <c r="K44" s="812" t="e">
        <f aca="false">IF(B44="","",VLOOKUP(B44,[0]!lt,2))</f>
        <v>#VALUE!</v>
      </c>
      <c r="L44" s="813" t="e">
        <f aca="false">IF(B44="","",VLOOKUP(B44,[0]!lt,3))</f>
        <v>#VALUE!</v>
      </c>
      <c r="M44" s="816" t="e">
        <f aca="false">IF(B44="","",VLOOKUP(B44,[0]!lt,5))</f>
        <v>#VALUE!</v>
      </c>
      <c r="N44" s="817" t="e">
        <f aca="false">IF(A44="","",VLOOKUP(A44,[0]!lt,4))</f>
        <v>#VALUE!</v>
      </c>
      <c r="O44" s="818" t="e">
        <f aca="false">IF(A44="","",VLOOKUP(A44,[0]!lt,8))</f>
        <v>#VALUE!</v>
      </c>
      <c r="P44" s="818" t="e">
        <f aca="false">IF(B44="","",VLOOKUP(B44,[0]!lt,8))</f>
        <v>#VALUE!</v>
      </c>
      <c r="Q44" s="819" t="e">
        <f aca="false" t="array" ref="Q44:Q44">IF(I44:M44="","",SUM(I44+M44))</f>
        <v>#VALUE!</v>
      </c>
      <c r="R44" s="817" t="e">
        <f aca="false">IF(B44="","",VLOOKUP(B44,[0]!lt,4))</f>
        <v>#VALUE!</v>
      </c>
      <c r="S44" s="804" t="e">
        <f aca="false">IF(N44=R44,N44,CONCATENATE(N44," / ",R44))</f>
        <v>#VALUE!</v>
      </c>
      <c r="T44" s="805" t="n">
        <v>37</v>
      </c>
      <c r="U44" s="806" t="e">
        <f aca="false">+A44</f>
        <v>#VALUE!</v>
      </c>
      <c r="V44" s="100" t="e">
        <f aca="false">CONCATENATE(G44,"  ",H44,"  ",I44)</f>
        <v>#VALUE!</v>
      </c>
      <c r="W44" s="100" t="e">
        <f aca="false">CONCATENATE(K44,"  ",L44,"  ",M44)</f>
        <v>#VALUE!</v>
      </c>
      <c r="X44" s="100" t="e">
        <f aca="false">+S44</f>
        <v>#VALUE!</v>
      </c>
      <c r="Y44" s="806" t="e">
        <f aca="false">+B44</f>
        <v>#VALUE!</v>
      </c>
      <c r="Z44" s="100" t="e">
        <f aca="false">+O44</f>
        <v>#VALUE!</v>
      </c>
      <c r="AA44" s="100" t="e">
        <f aca="false">+P44</f>
        <v>#VALUE!</v>
      </c>
      <c r="AB44" s="100" t="e">
        <f aca="false">CONCATENATE(D44," / ",E44)</f>
        <v>#VALUE!</v>
      </c>
    </row>
    <row r="45" customFormat="false" ht="18" hidden="false" customHeight="true" outlineLevel="0" collapsed="false">
      <c r="A45" s="792" t="e">
        <f aca="false">'2  doubles et doubles mixtes'!#ref!</f>
        <v>#VALUE!</v>
      </c>
      <c r="B45" s="792" t="e">
        <f aca="false">'2  doubles et doubles mixtes'!#ref!</f>
        <v>#VALUE!</v>
      </c>
      <c r="C45" s="810"/>
      <c r="D45" s="794" t="e">
        <f aca="false">+'2  doubles et doubles mixtes'!#ref!</f>
        <v>#VALUE!</v>
      </c>
      <c r="E45" s="811" t="e">
        <f aca="false">IF(D45="","",VLOOKUP(D45,ser,4))</f>
        <v>#VALUE!</v>
      </c>
      <c r="F45" s="796"/>
      <c r="G45" s="812" t="e">
        <f aca="false">IF(A45="","",VLOOKUP(A45,[0]!lt,2))</f>
        <v>#VALUE!</v>
      </c>
      <c r="H45" s="813" t="e">
        <f aca="false">IF(A45="","",VLOOKUP(A45,[0]!lt,3))</f>
        <v>#VALUE!</v>
      </c>
      <c r="I45" s="814" t="e">
        <f aca="false">IF(A45="","",VLOOKUP(A45,[0]!lt,5))</f>
        <v>#VALUE!</v>
      </c>
      <c r="J45" s="815"/>
      <c r="K45" s="812" t="e">
        <f aca="false">IF(B45="","",VLOOKUP(B45,[0]!lt,2))</f>
        <v>#VALUE!</v>
      </c>
      <c r="L45" s="813" t="e">
        <f aca="false">IF(B45="","",VLOOKUP(B45,[0]!lt,3))</f>
        <v>#VALUE!</v>
      </c>
      <c r="M45" s="816" t="e">
        <f aca="false">IF(B45="","",VLOOKUP(B45,[0]!lt,5))</f>
        <v>#VALUE!</v>
      </c>
      <c r="N45" s="817" t="e">
        <f aca="false">IF(A45="","",VLOOKUP(A45,[0]!lt,4))</f>
        <v>#VALUE!</v>
      </c>
      <c r="O45" s="818" t="e">
        <f aca="false">IF(A45="","",VLOOKUP(A45,[0]!lt,8))</f>
        <v>#VALUE!</v>
      </c>
      <c r="P45" s="818" t="e">
        <f aca="false">IF(B45="","",VLOOKUP(B45,[0]!lt,8))</f>
        <v>#VALUE!</v>
      </c>
      <c r="Q45" s="819" t="e">
        <f aca="false" t="array" ref="Q45:Q45">IF(I45:M45="","",SUM(I45+M45))</f>
        <v>#VALUE!</v>
      </c>
      <c r="R45" s="817" t="e">
        <f aca="false">IF(B45="","",VLOOKUP(B45,[0]!lt,4))</f>
        <v>#VALUE!</v>
      </c>
      <c r="S45" s="804" t="e">
        <f aca="false">IF(N45=R45,N45,CONCATENATE(N45," / ",R45))</f>
        <v>#VALUE!</v>
      </c>
      <c r="T45" s="805" t="n">
        <v>38</v>
      </c>
      <c r="U45" s="806" t="e">
        <f aca="false">+A45</f>
        <v>#VALUE!</v>
      </c>
      <c r="V45" s="100" t="e">
        <f aca="false">CONCATENATE(G45,"  ",H45,"  ",I45)</f>
        <v>#VALUE!</v>
      </c>
      <c r="W45" s="100" t="e">
        <f aca="false">CONCATENATE(K45,"  ",L45,"  ",M45)</f>
        <v>#VALUE!</v>
      </c>
      <c r="X45" s="100" t="e">
        <f aca="false">+S45</f>
        <v>#VALUE!</v>
      </c>
      <c r="Y45" s="806" t="e">
        <f aca="false">+B45</f>
        <v>#VALUE!</v>
      </c>
      <c r="Z45" s="100" t="e">
        <f aca="false">+O45</f>
        <v>#VALUE!</v>
      </c>
      <c r="AA45" s="100" t="e">
        <f aca="false">+P45</f>
        <v>#VALUE!</v>
      </c>
      <c r="AB45" s="100" t="e">
        <f aca="false">CONCATENATE(D45," / ",E45)</f>
        <v>#VALUE!</v>
      </c>
    </row>
    <row r="46" customFormat="false" ht="18" hidden="false" customHeight="true" outlineLevel="0" collapsed="false">
      <c r="A46" s="792" t="e">
        <f aca="false">'2  doubles et doubles mixtes'!#ref!</f>
        <v>#VALUE!</v>
      </c>
      <c r="B46" s="792" t="e">
        <f aca="false">'2  doubles et doubles mixtes'!#ref!</f>
        <v>#VALUE!</v>
      </c>
      <c r="C46" s="810"/>
      <c r="D46" s="794" t="e">
        <f aca="false">+'2  doubles et doubles mixtes'!#ref!</f>
        <v>#VALUE!</v>
      </c>
      <c r="E46" s="811" t="e">
        <f aca="false">IF(D46="","",VLOOKUP(D46,ser,4))</f>
        <v>#VALUE!</v>
      </c>
      <c r="F46" s="796"/>
      <c r="G46" s="812" t="e">
        <f aca="false">IF(A46="","",VLOOKUP(A46,[0]!lt,2))</f>
        <v>#VALUE!</v>
      </c>
      <c r="H46" s="813" t="e">
        <f aca="false">IF(A46="","",VLOOKUP(A46,[0]!lt,3))</f>
        <v>#VALUE!</v>
      </c>
      <c r="I46" s="814" t="e">
        <f aca="false">IF(A46="","",VLOOKUP(A46,[0]!lt,5))</f>
        <v>#VALUE!</v>
      </c>
      <c r="J46" s="815"/>
      <c r="K46" s="812" t="e">
        <f aca="false">IF(B46="","",VLOOKUP(B46,[0]!lt,2))</f>
        <v>#VALUE!</v>
      </c>
      <c r="L46" s="813" t="e">
        <f aca="false">IF(B46="","",VLOOKUP(B46,[0]!lt,3))</f>
        <v>#VALUE!</v>
      </c>
      <c r="M46" s="816" t="e">
        <f aca="false">IF(B46="","",VLOOKUP(B46,[0]!lt,5))</f>
        <v>#VALUE!</v>
      </c>
      <c r="N46" s="817" t="e">
        <f aca="false">IF(A46="","",VLOOKUP(A46,[0]!lt,4))</f>
        <v>#VALUE!</v>
      </c>
      <c r="O46" s="818" t="e">
        <f aca="false">IF(A46="","",VLOOKUP(A46,[0]!lt,8))</f>
        <v>#VALUE!</v>
      </c>
      <c r="P46" s="818" t="e">
        <f aca="false">IF(B46="","",VLOOKUP(B46,[0]!lt,8))</f>
        <v>#VALUE!</v>
      </c>
      <c r="Q46" s="819" t="e">
        <f aca="false" t="array" ref="Q46:Q46">IF(I46:M46="","",SUM(I46+M46))</f>
        <v>#VALUE!</v>
      </c>
      <c r="R46" s="817" t="e">
        <f aca="false">IF(B46="","",VLOOKUP(B46,[0]!lt,4))</f>
        <v>#VALUE!</v>
      </c>
      <c r="S46" s="804" t="e">
        <f aca="false">IF(N46=R46,N46,CONCATENATE(N46," / ",R46))</f>
        <v>#VALUE!</v>
      </c>
      <c r="T46" s="805" t="n">
        <v>39</v>
      </c>
      <c r="U46" s="806" t="e">
        <f aca="false">+A46</f>
        <v>#VALUE!</v>
      </c>
      <c r="V46" s="100" t="e">
        <f aca="false">CONCATENATE(G46,"  ",H46,"  ",I46)</f>
        <v>#VALUE!</v>
      </c>
      <c r="W46" s="100" t="e">
        <f aca="false">CONCATENATE(K46,"  ",L46,"  ",M46)</f>
        <v>#VALUE!</v>
      </c>
      <c r="X46" s="100" t="e">
        <f aca="false">+S46</f>
        <v>#VALUE!</v>
      </c>
      <c r="Y46" s="806" t="e">
        <f aca="false">+B46</f>
        <v>#VALUE!</v>
      </c>
      <c r="Z46" s="100" t="e">
        <f aca="false">+O46</f>
        <v>#VALUE!</v>
      </c>
      <c r="AA46" s="100" t="e">
        <f aca="false">+P46</f>
        <v>#VALUE!</v>
      </c>
      <c r="AB46" s="100" t="e">
        <f aca="false">CONCATENATE(D46," / ",E46)</f>
        <v>#VALUE!</v>
      </c>
    </row>
    <row r="47" customFormat="false" ht="18" hidden="false" customHeight="true" outlineLevel="0" collapsed="false">
      <c r="A47" s="792" t="e">
        <f aca="false">'2  doubles et doubles mixtes'!#ref!</f>
        <v>#VALUE!</v>
      </c>
      <c r="B47" s="792" t="e">
        <f aca="false">'2  doubles et doubles mixtes'!#ref!</f>
        <v>#VALUE!</v>
      </c>
      <c r="C47" s="810"/>
      <c r="D47" s="794" t="e">
        <f aca="false">+'2  doubles et doubles mixtes'!#ref!</f>
        <v>#VALUE!</v>
      </c>
      <c r="E47" s="811" t="e">
        <f aca="false">IF(D47="","",VLOOKUP(D47,ser,4))</f>
        <v>#VALUE!</v>
      </c>
      <c r="F47" s="796"/>
      <c r="G47" s="812" t="e">
        <f aca="false">IF(A47="","",VLOOKUP(A47,[0]!lt,2))</f>
        <v>#VALUE!</v>
      </c>
      <c r="H47" s="813" t="e">
        <f aca="false">IF(A47="","",VLOOKUP(A47,[0]!lt,3))</f>
        <v>#VALUE!</v>
      </c>
      <c r="I47" s="814" t="e">
        <f aca="false">IF(A47="","",VLOOKUP(A47,[0]!lt,5))</f>
        <v>#VALUE!</v>
      </c>
      <c r="J47" s="815"/>
      <c r="K47" s="812" t="e">
        <f aca="false">IF(B47="","",VLOOKUP(B47,[0]!lt,2))</f>
        <v>#VALUE!</v>
      </c>
      <c r="L47" s="813" t="e">
        <f aca="false">IF(B47="","",VLOOKUP(B47,[0]!lt,3))</f>
        <v>#VALUE!</v>
      </c>
      <c r="M47" s="816" t="e">
        <f aca="false">IF(B47="","",VLOOKUP(B47,[0]!lt,5))</f>
        <v>#VALUE!</v>
      </c>
      <c r="N47" s="817" t="e">
        <f aca="false">IF(A47="","",VLOOKUP(A47,[0]!lt,4))</f>
        <v>#VALUE!</v>
      </c>
      <c r="O47" s="818" t="e">
        <f aca="false">IF(A47="","",VLOOKUP(A47,[0]!lt,8))</f>
        <v>#VALUE!</v>
      </c>
      <c r="P47" s="818" t="e">
        <f aca="false">IF(B47="","",VLOOKUP(B47,[0]!lt,8))</f>
        <v>#VALUE!</v>
      </c>
      <c r="Q47" s="819" t="e">
        <f aca="false" t="array" ref="Q47:Q47">IF(I47:M47="","",SUM(I47+M47))</f>
        <v>#VALUE!</v>
      </c>
      <c r="R47" s="817" t="e">
        <f aca="false">IF(B47="","",VLOOKUP(B47,[0]!lt,4))</f>
        <v>#VALUE!</v>
      </c>
      <c r="S47" s="804" t="e">
        <f aca="false">IF(N47=R47,N47,CONCATENATE(N47," / ",R47))</f>
        <v>#VALUE!</v>
      </c>
      <c r="T47" s="805" t="n">
        <v>40</v>
      </c>
      <c r="U47" s="806" t="e">
        <f aca="false">+A47</f>
        <v>#VALUE!</v>
      </c>
      <c r="V47" s="100" t="e">
        <f aca="false">CONCATENATE(G47,"  ",H47,"  ",I47)</f>
        <v>#VALUE!</v>
      </c>
      <c r="W47" s="100" t="e">
        <f aca="false">CONCATENATE(K47,"  ",L47,"  ",M47)</f>
        <v>#VALUE!</v>
      </c>
      <c r="X47" s="100" t="e">
        <f aca="false">+S47</f>
        <v>#VALUE!</v>
      </c>
      <c r="Y47" s="806" t="e">
        <f aca="false">+B47</f>
        <v>#VALUE!</v>
      </c>
      <c r="Z47" s="100" t="e">
        <f aca="false">+O47</f>
        <v>#VALUE!</v>
      </c>
      <c r="AA47" s="100" t="e">
        <f aca="false">+P47</f>
        <v>#VALUE!</v>
      </c>
      <c r="AB47" s="100" t="e">
        <f aca="false">CONCATENATE(D47," / ",E47)</f>
        <v>#VALUE!</v>
      </c>
    </row>
    <row r="48" customFormat="false" ht="18" hidden="false" customHeight="true" outlineLevel="0" collapsed="false">
      <c r="A48" s="792" t="e">
        <f aca="false">'2  doubles et doubles mixtes'!#ref!</f>
        <v>#VALUE!</v>
      </c>
      <c r="B48" s="792" t="e">
        <f aca="false">'2  doubles et doubles mixtes'!#ref!</f>
        <v>#VALUE!</v>
      </c>
      <c r="C48" s="820"/>
      <c r="D48" s="794" t="e">
        <f aca="false">+'2  doubles et doubles mixtes'!#ref!</f>
        <v>#VALUE!</v>
      </c>
      <c r="E48" s="811" t="e">
        <f aca="false">IF(D48="","",VLOOKUP(D48,ser,4))</f>
        <v>#VALUE!</v>
      </c>
      <c r="F48" s="796"/>
      <c r="G48" s="812" t="e">
        <f aca="false">IF(A48="","",VLOOKUP(A48,[0]!lt,2))</f>
        <v>#VALUE!</v>
      </c>
      <c r="H48" s="813" t="e">
        <f aca="false">IF(A48="","",VLOOKUP(A48,[0]!lt,3))</f>
        <v>#VALUE!</v>
      </c>
      <c r="I48" s="814" t="e">
        <f aca="false">IF(A48="","",VLOOKUP(A48,[0]!lt,5))</f>
        <v>#VALUE!</v>
      </c>
      <c r="J48" s="821"/>
      <c r="K48" s="812" t="e">
        <f aca="false">IF(B48="","",VLOOKUP(B48,[0]!lt,2))</f>
        <v>#VALUE!</v>
      </c>
      <c r="L48" s="813" t="e">
        <f aca="false">IF(B48="","",VLOOKUP(B48,[0]!lt,3))</f>
        <v>#VALUE!</v>
      </c>
      <c r="M48" s="816" t="e">
        <f aca="false">IF(B48="","",VLOOKUP(B48,[0]!lt,5))</f>
        <v>#VALUE!</v>
      </c>
      <c r="N48" s="817" t="e">
        <f aca="false">IF(A48="","",VLOOKUP(A48,[0]!lt,4))</f>
        <v>#VALUE!</v>
      </c>
      <c r="O48" s="818" t="e">
        <f aca="false">IF(A28="","",VLOOKUP(A28,[0]!lt,8))</f>
        <v>#VALUE!</v>
      </c>
      <c r="P48" s="818" t="e">
        <f aca="false">IF(B48="","",VLOOKUP(B48,[0]!lt,8))</f>
        <v>#VALUE!</v>
      </c>
      <c r="Q48" s="819" t="e">
        <f aca="false" t="array" ref="Q48:Q48">IF(I48:M48="","",SUM(I48+M48))</f>
        <v>#VALUE!</v>
      </c>
      <c r="R48" s="817" t="e">
        <f aca="false">IF(B48="","",VLOOKUP(B48,[0]!lt,4))</f>
        <v>#VALUE!</v>
      </c>
      <c r="S48" s="804" t="e">
        <f aca="false">IF(N48=R48,N48,CONCATENATE(N48," / ",R48))</f>
        <v>#VALUE!</v>
      </c>
      <c r="T48" s="805" t="n">
        <v>41</v>
      </c>
      <c r="U48" s="806" t="e">
        <f aca="false">+A48</f>
        <v>#VALUE!</v>
      </c>
      <c r="V48" s="100" t="e">
        <f aca="false">CONCATENATE(G48,"  ",H48,"  ",I48)</f>
        <v>#VALUE!</v>
      </c>
      <c r="W48" s="100" t="e">
        <f aca="false">CONCATENATE(K48,"  ",L48,"  ",M48)</f>
        <v>#VALUE!</v>
      </c>
      <c r="X48" s="100" t="e">
        <f aca="false">+S48</f>
        <v>#VALUE!</v>
      </c>
      <c r="Y48" s="806" t="e">
        <f aca="false">+B48</f>
        <v>#VALUE!</v>
      </c>
      <c r="Z48" s="100" t="e">
        <f aca="false">+O48</f>
        <v>#VALUE!</v>
      </c>
      <c r="AA48" s="100" t="e">
        <f aca="false">+P48</f>
        <v>#VALUE!</v>
      </c>
      <c r="AB48" s="100" t="e">
        <f aca="false">CONCATENATE(D48," / ",E48)</f>
        <v>#VALUE!</v>
      </c>
    </row>
    <row r="49" customFormat="false" ht="19.5" hidden="false" customHeight="true" outlineLevel="0" collapsed="false">
      <c r="C49" s="176"/>
      <c r="D49" s="176"/>
      <c r="E49" s="176"/>
      <c r="F49" s="771" t="str">
        <f aca="false">+'3 RENSEIGNEMENTS'!P23</f>
        <v/>
      </c>
      <c r="G49" s="822" t="s">
        <v>358</v>
      </c>
      <c r="H49" s="822"/>
      <c r="J49" s="176"/>
      <c r="K49" s="176"/>
      <c r="L49" s="176"/>
      <c r="M49" s="176"/>
      <c r="N49" s="176"/>
      <c r="T49" s="823"/>
    </row>
    <row r="50" customFormat="false" ht="19.5" hidden="false" customHeight="true" outlineLevel="0" collapsed="false">
      <c r="E50" s="176"/>
      <c r="F50" s="771"/>
      <c r="G50" s="824" t="s">
        <v>359</v>
      </c>
      <c r="H50" s="825"/>
      <c r="K50" s="826" t="s">
        <v>360</v>
      </c>
      <c r="L50" s="827" t="e">
        <f aca="false">#REF!</f>
        <v>#REF!</v>
      </c>
      <c r="M50" s="828"/>
      <c r="N50" s="828"/>
    </row>
    <row r="51" customFormat="false" ht="25.5" hidden="false" customHeight="true" outlineLevel="0" collapsed="false">
      <c r="E51" s="176"/>
      <c r="F51" s="829" t="str">
        <f aca="false">'3 RENSEIGNEMENTS'!T23</f>
        <v/>
      </c>
      <c r="G51" s="830" t="s">
        <v>361</v>
      </c>
      <c r="H51" s="825"/>
    </row>
    <row r="52" customFormat="false" ht="18" hidden="false" customHeight="false" outlineLevel="0" collapsed="false">
      <c r="C52" s="831" t="s">
        <v>362</v>
      </c>
      <c r="D52" s="831"/>
      <c r="E52" s="831"/>
      <c r="F52" s="831"/>
      <c r="G52" s="831"/>
      <c r="H52" s="831"/>
      <c r="I52" s="831"/>
      <c r="J52" s="831"/>
      <c r="K52" s="831"/>
      <c r="L52" s="831"/>
      <c r="M52" s="831"/>
      <c r="N52" s="831"/>
      <c r="O52" s="177"/>
      <c r="P52" s="177"/>
      <c r="Q52" s="177"/>
      <c r="R52" s="177"/>
      <c r="S52" s="177"/>
      <c r="T52" s="177"/>
      <c r="U52" s="806"/>
      <c r="V52" s="177"/>
      <c r="W52" s="177"/>
    </row>
    <row r="53" s="180" customFormat="true" ht="13" hidden="false" customHeight="false" outlineLevel="0" collapsed="false">
      <c r="U53" s="832"/>
      <c r="Y53" s="832"/>
    </row>
    <row r="90" customFormat="false" ht="16" hidden="false" customHeight="false" outlineLevel="0" collapsed="false"/>
    <row r="91" customFormat="false" ht="16" hidden="false" customHeight="false" outlineLevel="0" collapsed="false"/>
    <row r="92" customFormat="false" ht="16" hidden="false" customHeight="false" outlineLevel="0" collapsed="false"/>
    <row r="93" customFormat="false" ht="16" hidden="false" customHeight="false" outlineLevel="0" collapsed="false"/>
    <row r="94" customFormat="false" ht="16" hidden="false" customHeight="false" outlineLevel="0" collapsed="false"/>
    <row r="95" customFormat="false" ht="16" hidden="false" customHeight="false" outlineLevel="0" collapsed="false"/>
    <row r="96" customFormat="false" ht="16" hidden="false" customHeight="false" outlineLevel="0" collapsed="false"/>
    <row r="97" customFormat="false" ht="16" hidden="false" customHeight="false" outlineLevel="0" collapsed="false"/>
  </sheetData>
  <sheetProtection sheet="true" password="e447" objects="true" scenarios="true"/>
  <mergeCells count="19">
    <mergeCell ref="D1:N1"/>
    <mergeCell ref="S1:W1"/>
    <mergeCell ref="D2:N2"/>
    <mergeCell ref="S2:W2"/>
    <mergeCell ref="D3:N3"/>
    <mergeCell ref="S3:W3"/>
    <mergeCell ref="D4:N4"/>
    <mergeCell ref="S4:W4"/>
    <mergeCell ref="C5:N5"/>
    <mergeCell ref="O5:P7"/>
    <mergeCell ref="R5:R7"/>
    <mergeCell ref="S5:S7"/>
    <mergeCell ref="A6:B6"/>
    <mergeCell ref="G6:I6"/>
    <mergeCell ref="K6:M6"/>
    <mergeCell ref="N6:N7"/>
    <mergeCell ref="F49:F50"/>
    <mergeCell ref="G49:H49"/>
    <mergeCell ref="C52:N52"/>
  </mergeCells>
  <printOptions headings="false" gridLines="false" gridLinesSet="true" horizontalCentered="true" verticalCentered="true"/>
  <pageMargins left="0.39375" right="0.39375" top="0.39375" bottom="0.39375" header="0.511805555555555" footer="0.511805555555555"/>
  <pageSetup paperSize="9" scale="100" firstPageNumber="0" fitToWidth="1" fitToHeight="1" pageOrder="downThenOver" orientation="landscape" blackAndWhite="false" draft="false" cellComments="none" useFirstPageNumber="false" horizontalDpi="300" verticalDpi="300" copies="1"/>
  <headerFooter differentFirst="false" differentOddEven="false">
    <oddHeader/>
    <oddFooter>&amp;R&amp;D</oddFooter>
  </headerFooter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0</TotalTime>
  <Application>LibreOffice/5.2.7.2$Linux_X86_64 LibreOffice_project/20m0$Build-2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terms:created xsi:type="dcterms:W3CDTF">2003-06-20T15:25:59Z</dcterms:created>
  <dc:creator>CDTT MAURICE</dc:creator>
  <dc:description/>
  <dc:language>fr-FR</dc:language>
  <cp:lastModifiedBy>GILBERT ELLES</cp:lastModifiedBy>
  <cp:lastPrinted>2017-04-03T07:16:01Z</cp:lastPrinted>
  <dcterms:modified xsi:type="dcterms:W3CDTF">2019-04-02T12:47:50Z</dcterms:modified>
  <cp:revision>0</cp:revision>
  <dc:subject/>
  <dc:title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AppVersion">
    <vt:lpwstr>16.0300</vt:lpwstr>
  </property>
  <property fmtid="{D5CDD505-2E9C-101B-9397-08002B2CF9AE}" pid="3" name="DocSecurity">
    <vt:i4>0</vt:i4>
  </property>
  <property fmtid="{D5CDD505-2E9C-101B-9397-08002B2CF9AE}" pid="4" name="HyperlinksChanged">
    <vt:bool>0</vt:bool>
  </property>
  <property fmtid="{D5CDD505-2E9C-101B-9397-08002B2CF9AE}" pid="5" name="LinksUpToDate">
    <vt:bool>0</vt:bool>
  </property>
  <property fmtid="{D5CDD505-2E9C-101B-9397-08002B2CF9AE}" pid="6" name="ScaleCrop">
    <vt:bool>0</vt:bool>
  </property>
  <property fmtid="{D5CDD505-2E9C-101B-9397-08002B2CF9AE}" pid="7" name="ShareDoc">
    <vt:bool>0</vt:bool>
  </property>
</Properties>
</file>